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janeth.ontibon\Downloads\"/>
    </mc:Choice>
  </mc:AlternateContent>
  <xr:revisionPtr revIDLastSave="0" documentId="8_{FEB64692-B2F8-443F-81A7-6FB8BBF04F24}" xr6:coauthVersionLast="47" xr6:coauthVersionMax="47" xr10:uidLastSave="{00000000-0000-0000-0000-000000000000}"/>
  <bookViews>
    <workbookView xWindow="-120" yWindow="-120" windowWidth="29040" windowHeight="15840" firstSheet="3" activeTab="3" xr2:uid="{00000000-000D-0000-FFFF-FFFF00000000}"/>
  </bookViews>
  <sheets>
    <sheet name="Criterios impacto 3" sheetId="5" r:id="rId1"/>
    <sheet name="Criterios impacto 2" sheetId="4" r:id="rId2"/>
    <sheet name="Criterios impacto 1" sheetId="3" r:id="rId3"/>
    <sheet name="Matriz Riesgos" sheetId="1" r:id="rId4"/>
    <sheet name="Parámetros" sheetId="2" r:id="rId5"/>
  </sheets>
  <externalReferences>
    <externalReference r:id="rId6"/>
    <externalReference r:id="rId7"/>
  </externalReferences>
  <definedNames>
    <definedName name="A_Obj1" localSheetId="2">OFFSET(#REF!,0,0,COUNTA(#REF!)-1,1)</definedName>
    <definedName name="A_Obj1" localSheetId="1">OFFSET(#REF!,0,0,COUNTA(#REF!)-1,1)</definedName>
    <definedName name="A_Obj1" localSheetId="0">OFFSET(#REF!,0,0,COUNTA(#REF!)-1,1)</definedName>
    <definedName name="A_Obj1">OFFSET(#REF!,0,0,COUNTA(#REF!)-1,1)</definedName>
    <definedName name="A_Obj2">OFFSET(#REF!,0,0,COUNTA(#REF!)-1,1)</definedName>
    <definedName name="A_Obj3">OFFSET(#REF!,0,0,COUNTA(#REF!)-1,1)</definedName>
    <definedName name="A_Obj4">OFFSET(#REF!,0,0,COUNTA(#REF!)-1,1)</definedName>
    <definedName name="Acc_1" localSheetId="2">#REF!</definedName>
    <definedName name="Acc_1" localSheetId="1">#REF!</definedName>
    <definedName name="Acc_1" localSheetId="0">#REF!</definedName>
    <definedName name="Acc_1">#REF!</definedName>
    <definedName name="Acc_2" localSheetId="2">#REF!</definedName>
    <definedName name="Acc_2" localSheetId="1">#REF!</definedName>
    <definedName name="Acc_2" localSheetId="0">#REF!</definedName>
    <definedName name="Acc_2">#REF!</definedName>
    <definedName name="Acc_3" localSheetId="2">#REF!</definedName>
    <definedName name="Acc_3" localSheetId="1">#REF!</definedName>
    <definedName name="Acc_3" localSheetId="0">#REF!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MAZONASL">#REF!</definedName>
    <definedName name="ANTIOQUIA">#REF!</definedName>
    <definedName name="ANTIOQUIAL">#REF!</definedName>
    <definedName name="ARAUCA">#REF!</definedName>
    <definedName name="ARAUCAL">#REF!</definedName>
    <definedName name="ATLANTICO">#REF!</definedName>
    <definedName name="ATLANTICOL">#REF!</definedName>
    <definedName name="BOLIVAR">#REF!</definedName>
    <definedName name="BOLIVARL">#REF!</definedName>
    <definedName name="BOYACA">#REF!</definedName>
    <definedName name="BOYACAL">#REF!</definedName>
    <definedName name="CALDAS">#REF!</definedName>
    <definedName name="CALDASL">#REF!</definedName>
    <definedName name="CAQUETA">#REF!</definedName>
    <definedName name="CAQUETAL">#REF!</definedName>
    <definedName name="CASANARE">#REF!</definedName>
    <definedName name="CASANAREL">#REF!</definedName>
    <definedName name="CAUCA">#REF!</definedName>
    <definedName name="CAUCAL">#REF!</definedName>
    <definedName name="CENTRO">#REF!</definedName>
    <definedName name="CENTROS_REGIONALES">#REF!</definedName>
    <definedName name="CENTROS2">#REF!</definedName>
    <definedName name="CESAR">#REF!</definedName>
    <definedName name="CESARL">#REF!</definedName>
    <definedName name="CHOCO">#REF!</definedName>
    <definedName name="CHOCOL">#REF!</definedName>
    <definedName name="CORDOBA">#REF!</definedName>
    <definedName name="CORDOBAL">#REF!</definedName>
    <definedName name="CUNDINAMARCA">#REF!</definedName>
    <definedName name="CUNDINAMARCAL">#REF!</definedName>
    <definedName name="Departamentos">#REF!</definedName>
    <definedName name="DIRECCIONL">#REF!</definedName>
    <definedName name="DISTRITOL">#REF!</definedName>
    <definedName name="Fuentes">#REF!</definedName>
    <definedName name="GUAINIAL">#REF!</definedName>
    <definedName name="GUAJIRAL">#REF!</definedName>
    <definedName name="GUAVIAREL">#REF!</definedName>
    <definedName name="HUILAL">#REF!</definedName>
    <definedName name="Indicadores">#REF!</definedName>
    <definedName name="jom" localSheetId="2">OFFSET(#REF!,0,0,COUNTA(#REF!)-1,1)</definedName>
    <definedName name="jom" localSheetId="1">OFFSET(#REF!,0,0,COUNTA(#REF!)-1,1)</definedName>
    <definedName name="jom" localSheetId="0">OFFSET(#REF!,0,0,COUNTA(#REF!)-1,1)</definedName>
    <definedName name="jom">OFFSET(#REF!,0,0,COUNTA(#REF!)-1,1)</definedName>
    <definedName name="LISTA_CENTROS_REGIONALES" localSheetId="2">#REF!</definedName>
    <definedName name="LISTA_CENTROS_REGIONALES" localSheetId="1">#REF!</definedName>
    <definedName name="LISTA_CENTROS_REGIONALES" localSheetId="0">#REF!</definedName>
    <definedName name="LISTA_CENTROS_REGIONALES">#REF!</definedName>
    <definedName name="LISTA_REGIONALES" localSheetId="2">#REF!</definedName>
    <definedName name="LISTA_REGIONALES" localSheetId="1">#REF!</definedName>
    <definedName name="LISTA_REGIONALES" localSheetId="0">#REF!</definedName>
    <definedName name="LISTA_REGIONALES">#REF!</definedName>
    <definedName name="LISTADESPLEGAR_CENTRO" localSheetId="2">#REF!</definedName>
    <definedName name="LISTADESPLEGAR_CENTRO" localSheetId="1">#REF!</definedName>
    <definedName name="LISTADESPLEGAR_CENTRO" localSheetId="0">#REF!</definedName>
    <definedName name="LISTADESPLEGAR_CENTRO">#REF!</definedName>
    <definedName name="MAGDALENAL">#REF!</definedName>
    <definedName name="METAL">#REF!</definedName>
    <definedName name="NARIÑOL">#REF!</definedName>
    <definedName name="NORTEL">#REF!</definedName>
    <definedName name="Objetivos" localSheetId="2">OFFSET(#REF!,0,0,COUNTA(#REF!)-1,1)</definedName>
    <definedName name="Objetivos" localSheetId="1">OFFSET(#REF!,0,0,COUNTA(#REF!)-1,1)</definedName>
    <definedName name="Objetivos" localSheetId="0">OFFSET(#REF!,0,0,COUNTA(#REF!)-1,1)</definedName>
    <definedName name="Objetivos">OFFSET(#REF!,0,0,COUNTA(#REF!)-1,1)</definedName>
    <definedName name="PUTUMAYOL" localSheetId="2">#REF!</definedName>
    <definedName name="PUTUMAYOL" localSheetId="1">#REF!</definedName>
    <definedName name="PUTUMAYOL" localSheetId="0">#REF!</definedName>
    <definedName name="PUTUMAYOL">#REF!</definedName>
    <definedName name="QUINDIOL" localSheetId="2">#REF!</definedName>
    <definedName name="QUINDIOL" localSheetId="1">#REF!</definedName>
    <definedName name="QUINDIOL" localSheetId="0">#REF!</definedName>
    <definedName name="QUINDIOL">#REF!</definedName>
    <definedName name="REGIONAL" localSheetId="2">#REF!</definedName>
    <definedName name="REGIONAL" localSheetId="1">#REF!</definedName>
    <definedName name="REGIONAL" localSheetId="0">#REF!</definedName>
    <definedName name="REGIONAL">#REF!</definedName>
    <definedName name="REGIONALES">#REF!</definedName>
    <definedName name="RISARALDAL">#REF!</definedName>
    <definedName name="SANANDRESL">#REF!</definedName>
    <definedName name="SANTANDERL">#REF!</definedName>
    <definedName name="sebas">#REF!</definedName>
    <definedName name="SN">[1]Maestros!$B$1:$B$2</definedName>
    <definedName name="SUCREL" localSheetId="2">#REF!</definedName>
    <definedName name="SUCREL" localSheetId="1">#REF!</definedName>
    <definedName name="SUCREL" localSheetId="0">#REF!</definedName>
    <definedName name="SUCREL">#REF!</definedName>
    <definedName name="TOLIMAL" localSheetId="2">#REF!</definedName>
    <definedName name="TOLIMAL" localSheetId="1">#REF!</definedName>
    <definedName name="TOLIMAL" localSheetId="0">#REF!</definedName>
    <definedName name="TOLIMAL">#REF!</definedName>
    <definedName name="VALLE" localSheetId="2">#REF!</definedName>
    <definedName name="VALLE" localSheetId="1">#REF!</definedName>
    <definedName name="VALLE" localSheetId="0">#REF!</definedName>
    <definedName name="VALLE">#REF!</definedName>
    <definedName name="VALLEL">#REF!</definedName>
    <definedName name="VAUPESL">#REF!</definedName>
    <definedName name="VICHADAL">#REF!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8" i="1" l="1"/>
  <c r="J8" i="1" s="1"/>
  <c r="K6" i="1"/>
  <c r="J6" i="1" s="1"/>
  <c r="K4" i="1"/>
  <c r="J4" i="1" s="1"/>
  <c r="L4" i="1" s="1"/>
  <c r="AN8" i="1" l="1"/>
  <c r="AN6" i="1"/>
  <c r="AB9" i="1"/>
  <c r="AE8" i="1"/>
  <c r="AB8" i="1"/>
  <c r="L8" i="1"/>
  <c r="AK7" i="1"/>
  <c r="AJ7" i="1"/>
  <c r="AE7" i="1"/>
  <c r="AB7" i="1"/>
  <c r="AK6" i="1"/>
  <c r="AJ6" i="1"/>
  <c r="AE6" i="1"/>
  <c r="AB6" i="1"/>
  <c r="L6" i="1"/>
  <c r="AB5" i="1" l="1"/>
  <c r="AC5" i="1" s="1"/>
  <c r="AE5" i="1" s="1"/>
  <c r="AF5" i="1" s="1"/>
  <c r="AN4" i="1" l="1"/>
  <c r="AB4" i="1"/>
  <c r="AC4" i="1" s="1"/>
  <c r="AE4" i="1" s="1"/>
  <c r="AF4" i="1" s="1"/>
  <c r="AG4" i="1" s="1"/>
  <c r="AJ5" i="1" l="1"/>
  <c r="AK5" i="1"/>
  <c r="AK4" i="1"/>
  <c r="AJ4" i="1"/>
</calcChain>
</file>

<file path=xl/sharedStrings.xml><?xml version="1.0" encoding="utf-8"?>
<sst xmlns="http://schemas.openxmlformats.org/spreadsheetml/2006/main" count="446" uniqueCount="253">
  <si>
    <t>Criterios para calificar el impacto en riesgos de corrupción</t>
  </si>
  <si>
    <t>1. ¿Afecta al grupo de funcionarios del proceso?</t>
  </si>
  <si>
    <t>NO</t>
  </si>
  <si>
    <t xml:space="preserve">2. ¿Afecta el cumplimiento de metas y objetivos de la dependencia? </t>
  </si>
  <si>
    <t>3. ¿ Afecta el cumplimiento de la misión de la Entidad?</t>
  </si>
  <si>
    <t>4. ¿ Afecta el cumplimiento de la misión del sector al que pertenece la Entidad?</t>
  </si>
  <si>
    <t>5. ¿Genera pérdida de confianza de la Entidad, afectando su reputación?</t>
  </si>
  <si>
    <t>SI</t>
  </si>
  <si>
    <t>6. ¿Genera pérdida de recursos económicos?</t>
  </si>
  <si>
    <t>7. ¿ Afecta la generación de los productos o la prestación de los servicios?</t>
  </si>
  <si>
    <t>8. ¿ Da lugar al detrimento de calidad de vida de la comunidad por la pérdida del bien o servicios o los recursos públicos?</t>
  </si>
  <si>
    <t>9. ¿ Genera pérdida de información de la Entidad?</t>
  </si>
  <si>
    <t>10. ¿ Genera intervención de los órganos de control, de la fiscalía,  u otro ente?</t>
  </si>
  <si>
    <t>11. ¿ Da lugar a procesos sancionatorios?</t>
  </si>
  <si>
    <t>12. ¿Da lugar a procesos disciplinarios?</t>
  </si>
  <si>
    <t>13. ¿ Da lugar a procesos fiscales?</t>
  </si>
  <si>
    <t>14. ¿Da lugar a procesos penales?</t>
  </si>
  <si>
    <t>15. ¿ Genera pérdidad de credibilidad del sector?</t>
  </si>
  <si>
    <t>16. ¿ Ocasiona lesiones físicas o pérdida de vidas humanas?</t>
  </si>
  <si>
    <t>17. ¿ Afecta la imagen regional?</t>
  </si>
  <si>
    <t>18. ¿ Afecta la imagen institucional?</t>
  </si>
  <si>
    <t>19. ¿Genera daño ambiental?</t>
  </si>
  <si>
    <t xml:space="preserve">PROCESO </t>
  </si>
  <si>
    <t>INTERNO</t>
  </si>
  <si>
    <t>EXTERNO</t>
  </si>
  <si>
    <t>TIPO</t>
  </si>
  <si>
    <t>ORIGEN</t>
  </si>
  <si>
    <t>PROBABILIDAD
5:  Casi seguro
4: Probable
3: Posible 
2: Improbable 
1: Raro</t>
  </si>
  <si>
    <t>IMPACTO
Ver pestaña "Criterios de impacto"
5: Catastrófico
4: Mayor
3: Moderado</t>
  </si>
  <si>
    <t>Observación de criterio</t>
  </si>
  <si>
    <t>NIVEL DE RIESGO INHERENTE</t>
  </si>
  <si>
    <t>TIPO DE CONTROL</t>
  </si>
  <si>
    <t>RESPONSABLE PRIMERA LÍNEA DE DEFENSA
(Desarrollo e implementación de procesos de control y gestión de riesgos a través de su identificación, análisis, valoración, monitoreo y acciones de mejora)</t>
  </si>
  <si>
    <t>RESPONSABLE DEL CONTROL
(Persona asignada para ejecutar el control. Debe tener la autoridad, competencias y conocimientos para ejecutar el control)</t>
  </si>
  <si>
    <t>PERIODICIDAD DEL CONTROL
(La periodicidad debe prevenir o detectar el riesgo de manera oportuna)</t>
  </si>
  <si>
    <t>EVIDENCIA DE LA EJECUCIÓN DEL CONTROL
(El control debe dejar evidencia de su ejecución. Esta evidencia ayuda a que se pueda revisar la misma información por parte de un tercero y llegue a la misma conclusión de quien ejecutó el control)</t>
  </si>
  <si>
    <t>ASIGNACIÓN DEL RESPONSABLE
Asignado: 15
No asignado: 0</t>
  </si>
  <si>
    <t>SEGREGACIÓN Y AUTORIDAD DEL RESPONSABLE:
Adecuado: 15
Inadecuado: 0</t>
  </si>
  <si>
    <t>PERIODICIDAD
Oportuna: 15
Inoportuna: 0</t>
  </si>
  <si>
    <t>PROPÓSITO
Prevenir: 15
Detectar: 10
No es un control: 0</t>
  </si>
  <si>
    <t>CÓMO SE REALIZA LA ACTIVIDAD DE CONTROL
Confiable: 15
No confiable: 0</t>
  </si>
  <si>
    <t>QUÉ PASA CON LAS OBSERVACIONES O DESVIACIONES
Se investigan y resuelven oportunamente: 15
No se investigan o resuelven oportunamente: 0</t>
  </si>
  <si>
    <t>EVIDENCIA DE LA EJECUCIÓN DEL CONTROL
Completa: 10
Incompleta: 5
No existe: 0</t>
  </si>
  <si>
    <t xml:space="preserve">RESULTADO DE LA EVALUACIÓN DEL DISEÑO DEL CONTROL
</t>
  </si>
  <si>
    <t>RESULTADO DE LA EVALUACION DEL DISEÑO DEL CONTROL
Fuerte: 96 y 100
Moderado: 86 y 95
Débil: 0 y 85
(D)</t>
  </si>
  <si>
    <t>EVALUACIÓN DE LA EJECUCIÓN DEL CONTROL
Fuerte: Se ejecuta de manera consistente
Moderado: Se ejecuta algunas veces 
Débil: No se ejecuta
(E)</t>
  </si>
  <si>
    <t>SOLIDEZ INDIVIDUAL DE CADA CONTROL
(D+E)</t>
  </si>
  <si>
    <t>SOLIDEZ INDIVIDUAL DE CADA CONTROL
Fuerte: 100
Moderado: 50
Débil: 0
(D + E)</t>
  </si>
  <si>
    <t>SOLIDEZ DEL CONJUNTO DE CONTROLES
Fuerte: Promedio 100 
Moderado: Promedio entre 50 y 99
Débil: Promedio menor a 50
Si hay más de un control, se debe actualizar la fórmula del promedio y combinar las celdas</t>
  </si>
  <si>
    <t>CONTROLES AYUDAN A DISMINUIR LA PROBABILIDAD
Directamente o Indirectamente</t>
  </si>
  <si>
    <t>CONTROLES AYUDAN A DISMINUIR IMPACTO
Tratándose de riesgos de corrupción
únicamente hay disminución de probabilidad. Es decir, para el impacto
no opera el desplazamiento.</t>
  </si>
  <si>
    <t>NÚMERO DE COLUMNAS QUE SE DESPLAZA EN EL EJE DE PROBABILIDAD</t>
  </si>
  <si>
    <t>NÚMERO DE COLUMNAS QUE SE DESPLAZA EN EL EJE DE IMPACTO</t>
  </si>
  <si>
    <t>PROBABILIDAD
5: Casi seguro
4: Probable
3: Posible 
2: Improbable 
1: Raro</t>
  </si>
  <si>
    <t>IMPACTO
5: Catastrófico
4: Mayor
3: Moderado</t>
  </si>
  <si>
    <t>NIVEL DE RIESGO RESIDUAL</t>
  </si>
  <si>
    <t>RESPUESTAS AL RIESGO</t>
  </si>
  <si>
    <t>RESPONSABLE</t>
  </si>
  <si>
    <t>FECHA LÍMITE PARA EL CUMPLIMIENTO DE LA ACCIÓN</t>
  </si>
  <si>
    <t>INDICADOR</t>
  </si>
  <si>
    <t>RECURSOS</t>
  </si>
  <si>
    <t>PLAN DE CONTINGENCIA</t>
  </si>
  <si>
    <t>Gestión Financiera</t>
  </si>
  <si>
    <t>Desempeño de los procesos: Capacidad humana, técnica y financiera de los procesos para lograr el cumplimiento de sus objetivos</t>
  </si>
  <si>
    <t>N/A</t>
  </si>
  <si>
    <t>Corrupción</t>
  </si>
  <si>
    <t>Análisis de contexto de índole táctico</t>
  </si>
  <si>
    <t>Pagos a terceros no autorizados por el ordenador del gasto</t>
  </si>
  <si>
    <t xml:space="preserve">Desviación de los recursos públicos para beneficio particular </t>
  </si>
  <si>
    <t>Investigaciones y sanciones disciplinarias, fiscales y penales.
Detrimento patrimonial.</t>
  </si>
  <si>
    <t>Raro (1)</t>
  </si>
  <si>
    <t>Preventivo</t>
  </si>
  <si>
    <t>Subdirector Administrativo y Financiero</t>
  </si>
  <si>
    <t>Cada vez que se genera un pago</t>
  </si>
  <si>
    <t>Verificar que los recursos se consignen en las cuentas bancarias autorizadas por el ordenador del gasto</t>
  </si>
  <si>
    <t>Verificar que en el archivo que se genera para el pago de  los recursos de transferencia de la Secretaría de Hacienda (SHD) y/o en el documento que se genera del cargue de la operación en el banco para los recursos administrados, contengan los datos de tercero y cuenta bancaria de la orden de pago individual o colectiva suscrita por el ordenador del gasto.</t>
  </si>
  <si>
    <t xml:space="preserve">No se genera el pago y se envía a Central de Cuentas para su verificación y devolución para el correspondiente ajuste por parte del ordenador del gasto. </t>
  </si>
  <si>
    <t xml:space="preserve">Correo electronico avisando a la central de cuentas cuando existe inconsistencias  
</t>
  </si>
  <si>
    <t>Fuerte</t>
  </si>
  <si>
    <t>Directamente</t>
  </si>
  <si>
    <t>No Disminuye</t>
  </si>
  <si>
    <t>Mayor (4)</t>
  </si>
  <si>
    <t>Reducir</t>
  </si>
  <si>
    <r>
      <t>Verificar trimestralmente</t>
    </r>
    <r>
      <rPr>
        <b/>
        <sz val="14"/>
        <rFont val="Calibri"/>
        <family val="2"/>
        <scheme val="minor"/>
      </rPr>
      <t xml:space="preserve"> </t>
    </r>
    <r>
      <rPr>
        <sz val="14"/>
        <rFont val="Calibri"/>
        <family val="2"/>
        <scheme val="minor"/>
      </rPr>
      <t xml:space="preserve"> una muestra de 30 comprobantes de egreso representativos que se haya generado el pago en valor, cuenta y tercero para los cuales generó la autorización el ordenador del gasto  (documento de verificación de comprobantes) </t>
    </r>
  </si>
  <si>
    <t xml:space="preserve">Responsable del Área Financiera </t>
  </si>
  <si>
    <t>Recurso humano: Funcionarios  y personal contratista  de la Subdirección Administrativa y Financiera  financiado por el proyecto  de inversión de la SAF</t>
  </si>
  <si>
    <t>Inclusión de gastos no autorizados o afectación de rubros que no corresponden con el objeto de gasto</t>
  </si>
  <si>
    <t xml:space="preserve">Cada vez que se genera un Certificado de Disponibilidad presupuestal </t>
  </si>
  <si>
    <t>Verificar que los recursos presupuestales sean afectados de acuerdo a su objeto</t>
  </si>
  <si>
    <t xml:space="preserve">Una vez se recibe los estudios previos que llegan de la Oficina Asesora de Planeación y  las solicitudes de Certificado de Disponibilidad Presupuestal, es revisado con el Plan Anual de Adquisiciones publicado  y el Rubro o proyecto a afectar, verificando el objeto que se pretende contratar,  la fecha, el valor y la suscripción por parte del ordenador del gasto </t>
  </si>
  <si>
    <t>No se tramita el Certificado de Disponibilidad presupuestal y se devuelve  a la Oficina Asesora de Planeación o al área solicitante según el caso para su ajuste</t>
  </si>
  <si>
    <t xml:space="preserve">Correos electrónicos recibidos y enviados reportando la inconsistencia 
Certificado de Disponibilidad Presupuestal firmado </t>
  </si>
  <si>
    <t xml:space="preserve">Verificar trimestralmente una muestra de 30 certificados de disponibilidad presupuestal que se hayan tramitado afectando adecuadamente el rubro presupuestal con respecto al Plan Anual de Adquisiciones (documento de  verificación de certificaciones de disponibilidad)  </t>
  </si>
  <si>
    <t>Tecnología: Condiciones de los sistemas e infraestructura de TI</t>
  </si>
  <si>
    <t>Ingreso de funcionarios no autorizados al portal del banco</t>
  </si>
  <si>
    <t xml:space="preserve">Desviación de recursos públicos  para beneficio particular, a través de transacciones realizadas en los portales bancarios </t>
  </si>
  <si>
    <t>No pago de las obligaciones con las subsecuentes investigaciones disciplinarias, fiscales o penales.       
                                                                                                     Observaciones de entes de vigilancia y control.</t>
  </si>
  <si>
    <t xml:space="preserve">Tesorera General y Responsable Área Financiera  (Administrador de cada portal bancario) </t>
  </si>
  <si>
    <t>Cada vez que ocurre una novedad (cambio de funcionario o por novedades que puedan incidir en el uso del portal)</t>
  </si>
  <si>
    <t>Verificar que se de  autorización de ingreso al  portal del banco únicamente a las personas habilitadas (roles y privilegios).</t>
  </si>
  <si>
    <t xml:space="preserve">La Tesorera General asigna el rol con los perfiles al tercero y en la verificación la responsable del área financiera  valida que haya quedado asignado el rol correctamente  (la creación la puede hacer la responsable del área financiera y la aprobación la puede hacer  la Tesorera General) </t>
  </si>
  <si>
    <t xml:space="preserve">La persona que autoriza no aprueba la asignación del rol y devuelve el proceso a la persona que creó el tercero </t>
  </si>
  <si>
    <t xml:space="preserve">Pantallazos de la verificación realizada para dar la aprobación </t>
  </si>
  <si>
    <t>Verificar semestralmente  los roles asignados en los portales bancarios, para confirmar que se encuentren actualizados y respondan a las funciones que deben realizar los funcionarios del Área de Tesorería.</t>
  </si>
  <si>
    <t>Responsable Área Financiera</t>
  </si>
  <si>
    <t xml:space="preserve">Token asignado a una persona no autorizada </t>
  </si>
  <si>
    <t xml:space="preserve">Tesorera General y Responsable Área Financiera  (Administrador de cada portal bancario)  </t>
  </si>
  <si>
    <t>Cada vez que es necesario asignar un token</t>
  </si>
  <si>
    <t>Verificar en el momento de la asignación del token que la persona se encuentre autorizada</t>
  </si>
  <si>
    <t xml:space="preserve">La Tesorera general y la Responsable del área Financiera en el momento de solicitar el token verifica que la persona se encuentre autorizada para realizar transacciones en el portal bancario, revisando el oficio que firma el Representante Legal o que se hayan establecido como parte de sus funciones en el área. </t>
  </si>
  <si>
    <t>No se tramita al solicitud del token si la persona no se encuentra autorizada y se devuelve el trámite al área correspondiente</t>
  </si>
  <si>
    <t>Pantallazos de la verificación realizada para tramitar la solicitud de token</t>
  </si>
  <si>
    <t xml:space="preserve">No aplicación de las politicas establecidas por la Secretaria Distrital de Hacienda para el manejo de recursos </t>
  </si>
  <si>
    <t xml:space="preserve">Inversión de dineros públicos en entidades de dudosa solidez financiera o que no correspondan a la mejor oferta financiera para invertir los recursos a fin de favorecer a un tercero </t>
  </si>
  <si>
    <t>Investigaciones fiscales y/o disciplinarias por parte de los entes de vigilancia y control</t>
  </si>
  <si>
    <t>Diario</t>
  </si>
  <si>
    <t xml:space="preserve">Verificar  la concentración de los recursos del portafolio en las entidades financieras </t>
  </si>
  <si>
    <t>Revisar que los saldos de cada uno de los bancos cumplan con los límites de concentración establecidos en la Resolución 315 de 2019 de acuerdo a la zona de riesgo que ha definido la Secretaría de Hacienda Distrital.</t>
  </si>
  <si>
    <t xml:space="preserve">Se aplican las disposiciones de la Resolución Por medio de la cual se establece las políticas y lineamientos de inversión y de riesgo para el manejo de recursos administrados por los establecimientos públicos del Distrito Capital. En cuanto a depósitos a la vista, se realiza el traslado de recursos a una cuenta con bajo nivel de concentración y para las inversiones se llevan hasta su maduración, trasladándose o invirtiendo en un banco con bajo nivel de concentración. </t>
  </si>
  <si>
    <t>Saldos bancarios diarios</t>
  </si>
  <si>
    <t xml:space="preserve">Fuerte </t>
  </si>
  <si>
    <t>Aceptar</t>
  </si>
  <si>
    <t>Verificar durante el cierre de las operaciones bancarias que se adopten las decisiones del Comité de Excedentes de Liquidez</t>
  </si>
  <si>
    <t>Número de casos de inversión de dineros públicos en entidades de dudosa solidez financiera o que no correspondan a la mejor oferta financiera para invertir los recursos a fin de favorecer a un tercero 
Frecuencia: Cada que se realice el Comité de acuerdo a la periodicidad de las inversiones realizadas.
Meta: 0</t>
  </si>
  <si>
    <t xml:space="preserve">Comité de excedentes de liquidez </t>
  </si>
  <si>
    <t>Cada vez que se toma la decisión de invertir</t>
  </si>
  <si>
    <t xml:space="preserve">Revisar la propuesta de inversión y aprobarla </t>
  </si>
  <si>
    <t xml:space="preserve">El Tesorero General realiza la proyección de los recursos por cada una de las fuentes, teniendo en cuenta las necesidades de PAC que presentan cada una de las Subdirecciones para exponer la propuesta de inversión  al Comité quien es el que autoriza la inversión verificando los niveles de concentración y que sea la mejor propuesta para invertir. </t>
  </si>
  <si>
    <t>Modificar la propuesta de inversión y se somete a votación por los miembros del Comité</t>
  </si>
  <si>
    <t xml:space="preserve">
Actas de Comité y grabación de las sesiones del Comité</t>
  </si>
  <si>
    <t>SOLIDEZ INDIVIDUAL</t>
  </si>
  <si>
    <t>FuerteFuerte</t>
  </si>
  <si>
    <t>FuerteModerado</t>
  </si>
  <si>
    <t>Moderado</t>
  </si>
  <si>
    <t>FuerteDébil</t>
  </si>
  <si>
    <t>Débil</t>
  </si>
  <si>
    <t>ModeradoFuerte</t>
  </si>
  <si>
    <t>ModeradoModerado</t>
  </si>
  <si>
    <t>ModeradoDébil</t>
  </si>
  <si>
    <t>DébilFuerte</t>
  </si>
  <si>
    <t>DébilModerado</t>
  </si>
  <si>
    <t>DébilDébil</t>
  </si>
  <si>
    <t>FuerteDirectamenteDirectamente</t>
  </si>
  <si>
    <t>FuerteDirectamenteIndirectamente</t>
  </si>
  <si>
    <t>FuerteDirectamenteNo Disminuye</t>
  </si>
  <si>
    <t>FuerteNo disminuyeDirectamente</t>
  </si>
  <si>
    <t>ModeradoDirectamenteDirectamente</t>
  </si>
  <si>
    <t>ModeradoDirectamenteIndirectamente</t>
  </si>
  <si>
    <t>ModeradoDirectamenteNo disminuye</t>
  </si>
  <si>
    <t>ModeradoNo DisminuyeDirectamente</t>
  </si>
  <si>
    <t>DébilDirectamenteDirectamente</t>
  </si>
  <si>
    <t>DébilDirectamenteIndirectamente</t>
  </si>
  <si>
    <t>DébilDirectamenteNo disminuye</t>
  </si>
  <si>
    <t>DébilNo DisminuyeDirectamente</t>
  </si>
  <si>
    <t>Casi Seguro (5)</t>
  </si>
  <si>
    <t>Probable (4)</t>
  </si>
  <si>
    <t>Posible (3)</t>
  </si>
  <si>
    <t>Improbable (2)</t>
  </si>
  <si>
    <t>Catastrófico (5)</t>
  </si>
  <si>
    <t>Moderado (3)</t>
  </si>
  <si>
    <t>Menor (2)</t>
  </si>
  <si>
    <t>Insignificante (1)</t>
  </si>
  <si>
    <t>NIVEL DE RIESGO</t>
  </si>
  <si>
    <t>Raro (1)Insignificante (1)</t>
  </si>
  <si>
    <t>Bajo (1)</t>
  </si>
  <si>
    <t>Raro (1)Menor (2)</t>
  </si>
  <si>
    <t>Bajo (2)</t>
  </si>
  <si>
    <t>Raro (1)Moderado (3)</t>
  </si>
  <si>
    <t>Raro (1)Mayor (4)</t>
  </si>
  <si>
    <t>Alto (4)</t>
  </si>
  <si>
    <t>Raro (1)Catastrófico (5)</t>
  </si>
  <si>
    <t>Alto (5)</t>
  </si>
  <si>
    <t>Improbable (2)Insignificante (1)</t>
  </si>
  <si>
    <t>Improbable (2)Menor (2)</t>
  </si>
  <si>
    <t>Bajo (4)</t>
  </si>
  <si>
    <t>Improbable (2)Moderado (3)</t>
  </si>
  <si>
    <t>Moderado (6)</t>
  </si>
  <si>
    <t>Improbable (2)Mayor (4)</t>
  </si>
  <si>
    <t>Alto (8)</t>
  </si>
  <si>
    <t>Improbable (2)Catastrófico (5)</t>
  </si>
  <si>
    <t>Extremo (10)</t>
  </si>
  <si>
    <t>Posible (3)Insignificante (1)</t>
  </si>
  <si>
    <t>Bajo (3)</t>
  </si>
  <si>
    <t>Posible (3)Menor (2)</t>
  </si>
  <si>
    <t>Posible (3)Moderado (3)</t>
  </si>
  <si>
    <t>Alto (9)</t>
  </si>
  <si>
    <t>Posible (3)Mayor (4)</t>
  </si>
  <si>
    <t>Extremo (12)</t>
  </si>
  <si>
    <t>Posible (3)Catastrófico (5)</t>
  </si>
  <si>
    <t>Extremo (15)</t>
  </si>
  <si>
    <t>Probable (4)Insignificante (1)</t>
  </si>
  <si>
    <t>Moderado (4)</t>
  </si>
  <si>
    <t>Probable (4)Menor (2)</t>
  </si>
  <si>
    <t>Probable (4)Moderado (3)</t>
  </si>
  <si>
    <t>Alto (12)</t>
  </si>
  <si>
    <t>Probable (4)Mayor (4)</t>
  </si>
  <si>
    <t>Extremo (16)</t>
  </si>
  <si>
    <t>Probable (4)Catastrófico (5)</t>
  </si>
  <si>
    <t>Extremo (20)</t>
  </si>
  <si>
    <t>Casi Seguro (5)Insignificante (1)</t>
  </si>
  <si>
    <t>Casi Seguro (5)Menor (2)</t>
  </si>
  <si>
    <t>Alto (10)</t>
  </si>
  <si>
    <t>Casi Seguro (5)Moderado (3)</t>
  </si>
  <si>
    <t>Casi Seguro (5)Mayor (4)</t>
  </si>
  <si>
    <t>Casi Seguro (5)Catastrófico (5)</t>
  </si>
  <si>
    <t>Extremo (25)</t>
  </si>
  <si>
    <t>CONTROLES AYUDAN A DISMINUIR LA PROBABILIDAD</t>
  </si>
  <si>
    <t>CONTROLES AYUDAN A DISMINUIR EL IMPACTO</t>
  </si>
  <si>
    <t>Indirectamente</t>
  </si>
  <si>
    <t>Detectivo</t>
  </si>
  <si>
    <t>Evitar</t>
  </si>
  <si>
    <t>Compartir</t>
  </si>
  <si>
    <t>PROCESO</t>
  </si>
  <si>
    <t>Planeación de la Gestión</t>
  </si>
  <si>
    <t>Gestión de Talento Humano</t>
  </si>
  <si>
    <t>Diseño y Construcción de Parques y Escenarios</t>
  </si>
  <si>
    <t>Administración y Mantenimiento de Parques y Escenarios</t>
  </si>
  <si>
    <t>Fomento al Deporte</t>
  </si>
  <si>
    <t>Promoción de la Recreación</t>
  </si>
  <si>
    <t>Gestión de Comunicaciones</t>
  </si>
  <si>
    <t>Gestión de Recursos Físicos</t>
  </si>
  <si>
    <t>Gestión Jurídica</t>
  </si>
  <si>
    <t>Gestión de Tecnología de la Información y las Comunicaciones</t>
  </si>
  <si>
    <t>Adquisición de Bienes y Servicios</t>
  </si>
  <si>
    <t>Gestión Documental</t>
  </si>
  <si>
    <t>Servicio a la Ciudadanía</t>
  </si>
  <si>
    <t>Gestión de Asuntos Locales</t>
  </si>
  <si>
    <t>Control, Evaluación y Seguimiento</t>
  </si>
  <si>
    <t>Control Disciplinario</t>
  </si>
  <si>
    <t>EJECUCIÓN DEL CONTROL</t>
  </si>
  <si>
    <t>Acciones asociadas al control</t>
  </si>
  <si>
    <t>Se verifica la calificación de impacto residual mediante la evaluación de los 19 criterios de impacto</t>
  </si>
  <si>
    <t>Fecha: 10 de febrero de 2022</t>
  </si>
  <si>
    <t>1 de febrero a 15 de diciembre de 2023</t>
  </si>
  <si>
    <t>Informar a los Jefes inmediatos para que se tomen las respectivas medidas</t>
  </si>
  <si>
    <t xml:space="preserve">Se analizan los riesgos y controles del proceso, determinando que para la vigencia 2023: 
- No se presentan nuevos riesgos a los ya documentados
- La probabilidad e impacto inherente continua con la misma valoración
- Se actualiza la información del responsable del control 1 (se elimina el responsable de presupuesto)
- Se mantienen los controles y la valoración de estos lo que conlleva a que se mantiene la valoración del riesgo residual
- Se ajustó la redacción del plan de contingencia eliminando el texto "Informar a los entes de control respectivos", debido a que esta acción no es competencia del proceso
- Las acciones asociadas a los controles se mantienen
- Se actualiza la fecha de ejecución de las acciones asociadas a los controles 
</t>
  </si>
  <si>
    <t>Técnico operativo, profesional universitario, profesional especializado del área de Tesorería</t>
  </si>
  <si>
    <t>Auxiliar administrativo, técnico operativo, profesional universitario, profesional especializado del área de Presupuesto</t>
  </si>
  <si>
    <t xml:space="preserve">DEBIDO A 
(Causa(s))
</t>
  </si>
  <si>
    <t xml:space="preserve">PUEDE SUCEDER QUE
(Riesgo)
</t>
  </si>
  <si>
    <t xml:space="preserve">QUE PODRÍA OCASIONAR (Consecuencia(s))
</t>
  </si>
  <si>
    <t xml:space="preserve">CONTROL DE CAMBIOS </t>
  </si>
  <si>
    <t>FECHA: 10 de febrero de 2023</t>
  </si>
  <si>
    <t>PROPÓSITO DEL CONTROL
 (Validar, verificar, conciliar, comparar, revisar, cotejar…)
El control ayuda a mitigar las causas de los riesgos o detectar su materialización</t>
  </si>
  <si>
    <t>CÓMO SE REALIZA LA ACTIVIDAD DE CONTROL
(EL control debe indicar el cómo se realiza, de tal forma que se pueda
evaluar si la fuente u origen de la información que sirve para ejecutar el
control, es confiable para la mitigación del riesgo)</t>
  </si>
  <si>
    <t>CÓMO SE ACTÚA EN CASO DE OBSERVACIONES O DESVIACIONES 
(Qué se hace cuando se detectan observaciones o desviaciones como resultado de la ejecución de un control?)</t>
  </si>
  <si>
    <t>FECHA DE ACTUALIZACIÓN:  10  de febrero de 2023</t>
  </si>
  <si>
    <t xml:space="preserve">15 de abril 2023( I trimestre ) 
15 de julio 2023( II trimestre) 
15 de octubre 2023 ( III trimestre ) 
15 de enero 2024 ( IV trimestre ) </t>
  </si>
  <si>
    <t>15 de abril 2023( I trimestre ) 
15 de julio 2023( II trimestre) 
15 de octubre 2023 ( III trimestre ) 
15 de enero 2024 ( IV trimestre )</t>
  </si>
  <si>
    <t>Número de casos en que se han generado desviación de los recursos públicos para beneficio particular 
Frecuencia: Trimestral mes vencido 
Meta: 0</t>
  </si>
  <si>
    <t>Número de casos en que se han generado desviación en el rubro presupuestal autorizado en el PAA
Frecuencia: Trimestral mes vencido
Meta: 0</t>
  </si>
  <si>
    <t>Número de casos en que se han generado desviación en la asignación de roles o permisos en los portales bancarios
Frecuencia: Semestral  mes vencido 
Meta: 0</t>
  </si>
  <si>
    <t xml:space="preserve">
15 de julio 2023 (I semestre)
15 de enero de 2024 (II semestre)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</si>
</sst>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 #,##0.00_-;\-&quot;$&quot;\ * #,##0.00_-;_-&quot;$&quot;\ * &quot;-&quot;??_-;_-@_-"/>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0"/>
      <name val="Calibri"/>
      <family val="2"/>
      <scheme val="minor"/>
    </font>
    <font>
      <sz val="10"/>
      <name val="Mangal"/>
      <family val="2"/>
    </font>
    <font>
      <sz val="11"/>
      <color indexed="8"/>
      <name val="Calibri"/>
      <family val="2"/>
      <charset val="1"/>
    </font>
    <font>
      <b/>
      <sz val="14"/>
      <name val="Calibri"/>
      <family val="2"/>
      <scheme val="minor"/>
    </font>
    <font>
      <b/>
      <sz val="18"/>
      <name val="Calibri"/>
      <family val="2"/>
      <scheme val="minor"/>
    </font>
    <font>
      <sz val="14"/>
      <name val="Calibri"/>
      <family val="2"/>
      <scheme val="minor"/>
    </font>
    <font>
      <sz val="14"/>
      <color theme="1"/>
      <name val="Calibri"/>
      <family val="2"/>
      <scheme val="minor"/>
    </font>
    <font>
      <sz val="11"/>
      <color theme="1"/>
      <name val="Arial"/>
      <family val="2"/>
    </font>
    <font>
      <b/>
      <sz val="14"/>
      <color theme="1"/>
      <name val="Arial"/>
      <family val="2"/>
    </font>
    <font>
      <sz val="10"/>
      <color theme="1"/>
      <name val="Arial"/>
      <family val="2"/>
    </font>
    <font>
      <b/>
      <sz val="11"/>
      <name val="Calibri"/>
      <family val="2"/>
      <scheme val="minor"/>
    </font>
    <font>
      <b/>
      <sz val="11"/>
      <color theme="1"/>
      <name val="Arial"/>
      <family val="2"/>
    </font>
    <font>
      <sz val="11"/>
      <name val="Calibri"/>
      <family val="2"/>
    </font>
    <font>
      <b/>
      <sz val="12"/>
      <name val="Calibri"/>
      <family val="2"/>
    </font>
    <font>
      <sz val="12"/>
      <name val="Arial"/>
      <family val="2"/>
    </font>
    <font>
      <sz val="12"/>
      <color theme="1"/>
      <name val="Arial"/>
      <family val="2"/>
    </font>
  </fonts>
  <fills count="12">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indexed="9"/>
        <bgColor indexed="26"/>
      </patternFill>
    </fill>
    <fill>
      <patternFill patternType="solid">
        <fgColor theme="0"/>
        <bgColor indexed="26"/>
      </patternFill>
    </fill>
    <fill>
      <patternFill patternType="solid">
        <fgColor theme="4" tint="0.79998168889431442"/>
        <bgColor indexed="64"/>
      </patternFill>
    </fill>
    <fill>
      <patternFill patternType="solid">
        <fgColor theme="5" tint="0.39997558519241921"/>
        <bgColor indexed="64"/>
      </patternFill>
    </fill>
    <fill>
      <patternFill patternType="solid">
        <fgColor rgb="FFFBD4B4"/>
        <bgColor rgb="FFFBD4B4"/>
      </patternFill>
    </fill>
    <fill>
      <patternFill patternType="solid">
        <fgColor theme="0"/>
        <bgColor rgb="FFFBE5D6"/>
      </patternFill>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4" fillId="0" borderId="0"/>
    <xf numFmtId="0" fontId="5" fillId="0" borderId="0"/>
    <xf numFmtId="44" fontId="1" fillId="0" borderId="0" applyFont="0" applyFill="0" applyBorder="0" applyAlignment="0" applyProtection="0"/>
    <xf numFmtId="0" fontId="10" fillId="0" borderId="0"/>
    <xf numFmtId="0" fontId="1" fillId="0" borderId="0"/>
  </cellStyleXfs>
  <cellXfs count="83">
    <xf numFmtId="0" fontId="0" fillId="0" borderId="0" xfId="0"/>
    <xf numFmtId="0" fontId="3" fillId="2" borderId="0" xfId="0" applyFont="1" applyFill="1"/>
    <xf numFmtId="0" fontId="3" fillId="0" borderId="0" xfId="0" applyFont="1" applyAlignment="1">
      <alignment horizontal="center" vertical="center"/>
    </xf>
    <xf numFmtId="0" fontId="3" fillId="0" borderId="0" xfId="0" applyFont="1"/>
    <xf numFmtId="0" fontId="3" fillId="0" borderId="0" xfId="0" applyFont="1" applyAlignment="1">
      <alignment vertical="center"/>
    </xf>
    <xf numFmtId="0" fontId="0" fillId="0" borderId="0" xfId="0" applyAlignment="1">
      <alignment wrapText="1"/>
    </xf>
    <xf numFmtId="0" fontId="2" fillId="0" borderId="0" xfId="0" applyFont="1"/>
    <xf numFmtId="0" fontId="2" fillId="0" borderId="0" xfId="0" applyFont="1" applyAlignment="1">
      <alignment vertical="center" wrapText="1"/>
    </xf>
    <xf numFmtId="0" fontId="2" fillId="0" borderId="0" xfId="0" applyFont="1" applyAlignment="1">
      <alignment wrapText="1"/>
    </xf>
    <xf numFmtId="0" fontId="8" fillId="2" borderId="1" xfId="0" applyFont="1" applyFill="1" applyBorder="1" applyAlignment="1">
      <alignment horizontal="left" vertical="center" wrapText="1"/>
    </xf>
    <xf numFmtId="0" fontId="8" fillId="0" borderId="1" xfId="0" applyFont="1" applyBorder="1" applyAlignment="1">
      <alignment horizontal="left" vertical="center" wrapText="1"/>
    </xf>
    <xf numFmtId="0" fontId="8" fillId="2" borderId="1" xfId="0" applyFont="1" applyFill="1" applyBorder="1" applyAlignment="1">
      <alignment horizontal="left" vertical="center"/>
    </xf>
    <xf numFmtId="0" fontId="8" fillId="2" borderId="0" xfId="0" applyFont="1" applyFill="1" applyAlignment="1">
      <alignment horizontal="left" vertical="center"/>
    </xf>
    <xf numFmtId="0" fontId="8" fillId="0" borderId="0" xfId="0" applyFont="1" applyAlignment="1">
      <alignment horizontal="left" vertical="center"/>
    </xf>
    <xf numFmtId="0" fontId="8" fillId="2" borderId="0" xfId="0" applyFont="1" applyFill="1" applyAlignment="1">
      <alignment horizontal="left"/>
    </xf>
    <xf numFmtId="0" fontId="6" fillId="3" borderId="1" xfId="0" applyFont="1" applyFill="1" applyBorder="1" applyAlignment="1">
      <alignment horizontal="left" vertical="center" wrapText="1"/>
    </xf>
    <xf numFmtId="0" fontId="6" fillId="4" borderId="1"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0" borderId="2" xfId="0" applyFont="1" applyBorder="1" applyAlignment="1">
      <alignment horizontal="left" vertical="center" wrapText="1"/>
    </xf>
    <xf numFmtId="0" fontId="8" fillId="2" borderId="2" xfId="0" applyFont="1" applyFill="1" applyBorder="1" applyAlignment="1">
      <alignment horizontal="left" vertical="center" wrapText="1"/>
    </xf>
    <xf numFmtId="0" fontId="8" fillId="2" borderId="3" xfId="0" applyFont="1" applyFill="1" applyBorder="1" applyAlignment="1">
      <alignment vertical="center" wrapText="1"/>
    </xf>
    <xf numFmtId="0" fontId="8" fillId="2" borderId="2" xfId="0" applyFont="1" applyFill="1" applyBorder="1" applyAlignment="1">
      <alignment vertical="center" wrapText="1"/>
    </xf>
    <xf numFmtId="0" fontId="8" fillId="2" borderId="1" xfId="0" applyFont="1" applyFill="1" applyBorder="1" applyAlignment="1">
      <alignment vertical="center" wrapText="1"/>
    </xf>
    <xf numFmtId="0" fontId="10" fillId="0" borderId="0" xfId="4"/>
    <xf numFmtId="0" fontId="10" fillId="7" borderId="1" xfId="4" applyFill="1" applyBorder="1" applyAlignment="1">
      <alignment horizontal="center"/>
    </xf>
    <xf numFmtId="0" fontId="14" fillId="9" borderId="3" xfId="0" applyFont="1" applyFill="1" applyBorder="1" applyAlignment="1">
      <alignment vertical="center" wrapText="1"/>
    </xf>
    <xf numFmtId="0" fontId="6" fillId="3" borderId="5" xfId="5" applyFont="1" applyFill="1" applyBorder="1" applyAlignment="1">
      <alignment horizontal="center" vertical="center" wrapText="1"/>
    </xf>
    <xf numFmtId="0" fontId="8" fillId="2" borderId="1" xfId="0" applyFont="1" applyFill="1" applyBorder="1" applyAlignment="1">
      <alignment horizontal="left" vertical="center" wrapText="1"/>
    </xf>
    <xf numFmtId="0" fontId="8" fillId="0" borderId="2" xfId="0" applyFont="1" applyBorder="1" applyAlignment="1">
      <alignment horizontal="left" vertical="center" wrapText="1"/>
    </xf>
    <xf numFmtId="0" fontId="8" fillId="2" borderId="2" xfId="0" applyFont="1" applyFill="1" applyBorder="1" applyAlignment="1">
      <alignment vertical="center" wrapText="1"/>
    </xf>
    <xf numFmtId="0" fontId="7" fillId="2" borderId="0" xfId="0" applyFont="1" applyFill="1" applyBorder="1" applyAlignment="1">
      <alignment horizontal="left" vertical="center"/>
    </xf>
    <xf numFmtId="0" fontId="3" fillId="2" borderId="0" xfId="0" applyFont="1" applyFill="1" applyAlignment="1">
      <alignment horizontal="center" vertical="center"/>
    </xf>
    <xf numFmtId="0" fontId="3" fillId="2" borderId="0" xfId="0" applyFont="1" applyFill="1" applyAlignment="1">
      <alignment vertical="center"/>
    </xf>
    <xf numFmtId="0" fontId="6" fillId="3" borderId="1" xfId="5" applyFont="1" applyFill="1" applyBorder="1" applyAlignment="1">
      <alignment horizontal="center" vertical="center" wrapText="1"/>
    </xf>
    <xf numFmtId="0" fontId="6" fillId="8" borderId="1" xfId="0" applyFont="1" applyFill="1" applyBorder="1" applyAlignment="1">
      <alignment horizontal="left" vertical="center" wrapText="1"/>
    </xf>
    <xf numFmtId="0" fontId="13" fillId="3" borderId="1" xfId="5" applyFont="1" applyFill="1" applyBorder="1" applyAlignment="1">
      <alignment horizontal="center" vertical="center" wrapText="1"/>
    </xf>
    <xf numFmtId="0" fontId="17" fillId="0" borderId="1" xfId="0" applyFont="1" applyBorder="1" applyAlignment="1">
      <alignment horizontal="center" vertical="center" wrapText="1"/>
    </xf>
    <xf numFmtId="0" fontId="18" fillId="0" borderId="1" xfId="5" applyFont="1" applyBorder="1" applyAlignment="1">
      <alignment horizontal="center" vertical="center" wrapText="1"/>
    </xf>
    <xf numFmtId="0" fontId="12" fillId="0" borderId="1" xfId="4" applyFont="1" applyBorder="1" applyAlignment="1">
      <alignment horizontal="left" vertical="top"/>
    </xf>
    <xf numFmtId="0" fontId="11" fillId="7" borderId="1" xfId="4" applyFont="1" applyFill="1" applyBorder="1" applyAlignment="1">
      <alignment horizontal="center"/>
    </xf>
    <xf numFmtId="0" fontId="8" fillId="2" borderId="1"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2" borderId="2" xfId="0" applyFont="1" applyFill="1" applyBorder="1" applyAlignment="1">
      <alignment horizontal="left" vertical="center" wrapText="1"/>
    </xf>
    <xf numFmtId="0" fontId="8" fillId="0" borderId="1" xfId="0" applyFont="1" applyBorder="1" applyAlignment="1">
      <alignment horizontal="left" vertical="center" wrapText="1"/>
    </xf>
    <xf numFmtId="0" fontId="8" fillId="4" borderId="3" xfId="0" applyFont="1" applyFill="1" applyBorder="1" applyAlignment="1">
      <alignment horizontal="left" vertical="center" wrapText="1"/>
    </xf>
    <xf numFmtId="0" fontId="8" fillId="4" borderId="2" xfId="0" applyFont="1" applyFill="1" applyBorder="1" applyAlignment="1">
      <alignment horizontal="left" vertical="center" wrapText="1"/>
    </xf>
    <xf numFmtId="0" fontId="6" fillId="0" borderId="3" xfId="0" applyFont="1" applyBorder="1" applyAlignment="1">
      <alignment horizontal="left" vertical="center" wrapText="1"/>
    </xf>
    <xf numFmtId="0" fontId="6" fillId="0" borderId="2" xfId="0" applyFont="1" applyBorder="1" applyAlignment="1">
      <alignment horizontal="left" vertical="center" wrapText="1"/>
    </xf>
    <xf numFmtId="14" fontId="8" fillId="0" borderId="1" xfId="0" applyNumberFormat="1" applyFont="1" applyBorder="1" applyAlignment="1">
      <alignment horizontal="left" vertical="center" wrapText="1"/>
    </xf>
    <xf numFmtId="0" fontId="8" fillId="0" borderId="3" xfId="0" applyFont="1" applyBorder="1" applyAlignment="1">
      <alignment horizontal="left" vertical="center" wrapText="1"/>
    </xf>
    <xf numFmtId="0" fontId="8" fillId="0" borderId="2" xfId="0" applyFont="1" applyBorder="1" applyAlignment="1">
      <alignment horizontal="left" vertical="center" wrapText="1"/>
    </xf>
    <xf numFmtId="0" fontId="8" fillId="2" borderId="3" xfId="0" applyFont="1" applyFill="1" applyBorder="1" applyAlignment="1">
      <alignment horizontal="left" vertical="center"/>
    </xf>
    <xf numFmtId="0" fontId="8" fillId="2" borderId="2" xfId="0" applyFont="1" applyFill="1" applyBorder="1" applyAlignment="1">
      <alignment horizontal="left" vertical="center"/>
    </xf>
    <xf numFmtId="0" fontId="15" fillId="10" borderId="3" xfId="0" applyFont="1" applyFill="1" applyBorder="1" applyAlignment="1">
      <alignment horizontal="center" vertical="center" wrapText="1"/>
    </xf>
    <xf numFmtId="0" fontId="15" fillId="10" borderId="2" xfId="0" applyFont="1" applyFill="1" applyBorder="1" applyAlignment="1">
      <alignment horizontal="center" vertical="center" wrapText="1"/>
    </xf>
    <xf numFmtId="1" fontId="10" fillId="0" borderId="3" xfId="0" applyNumberFormat="1" applyFont="1" applyBorder="1" applyAlignment="1">
      <alignment horizontal="center" vertical="center" wrapText="1"/>
    </xf>
    <xf numFmtId="1" fontId="10" fillId="0" borderId="2" xfId="0" applyNumberFormat="1" applyFont="1" applyBorder="1" applyAlignment="1">
      <alignment horizontal="center" vertical="center" wrapText="1"/>
    </xf>
    <xf numFmtId="0" fontId="9" fillId="0" borderId="3" xfId="0" applyFont="1" applyBorder="1" applyAlignment="1">
      <alignment horizontal="left" vertical="center" wrapText="1"/>
    </xf>
    <xf numFmtId="0" fontId="9" fillId="0" borderId="2" xfId="0" applyFont="1" applyBorder="1" applyAlignment="1">
      <alignment horizontal="left" vertical="center" wrapText="1"/>
    </xf>
    <xf numFmtId="0" fontId="8" fillId="6" borderId="1" xfId="2" applyFont="1" applyFill="1" applyBorder="1" applyAlignment="1">
      <alignment horizontal="left" vertical="center" wrapText="1"/>
    </xf>
    <xf numFmtId="14" fontId="8" fillId="2" borderId="1" xfId="0" applyNumberFormat="1" applyFont="1" applyFill="1" applyBorder="1" applyAlignment="1">
      <alignment horizontal="left" vertical="center" wrapText="1"/>
    </xf>
    <xf numFmtId="0" fontId="6" fillId="0" borderId="1" xfId="0" applyFont="1" applyBorder="1" applyAlignment="1">
      <alignment horizontal="left" vertical="center" wrapText="1"/>
    </xf>
    <xf numFmtId="0" fontId="9" fillId="0" borderId="1" xfId="0" applyFont="1" applyBorder="1" applyAlignment="1">
      <alignment horizontal="left" vertical="center" wrapText="1"/>
    </xf>
    <xf numFmtId="0" fontId="8" fillId="2" borderId="3" xfId="0" applyFont="1" applyFill="1" applyBorder="1" applyAlignment="1">
      <alignment vertical="center" wrapText="1"/>
    </xf>
    <xf numFmtId="0" fontId="8" fillId="2" borderId="2" xfId="0" applyFont="1" applyFill="1" applyBorder="1" applyAlignment="1">
      <alignment vertical="center" wrapText="1"/>
    </xf>
    <xf numFmtId="0" fontId="7" fillId="0" borderId="0" xfId="0" applyFont="1" applyBorder="1" applyAlignment="1">
      <alignment horizontal="left" vertical="center"/>
    </xf>
    <xf numFmtId="0" fontId="8" fillId="2" borderId="3"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4" borderId="4" xfId="0" applyFont="1" applyFill="1" applyBorder="1" applyAlignment="1">
      <alignment horizontal="left" vertical="center" wrapText="1"/>
    </xf>
    <xf numFmtId="0" fontId="8" fillId="2" borderId="4" xfId="0" applyFont="1" applyFill="1" applyBorder="1" applyAlignment="1">
      <alignment horizontal="left" vertical="center" wrapText="1"/>
    </xf>
    <xf numFmtId="0" fontId="8" fillId="0" borderId="1" xfId="0" applyFont="1" applyBorder="1" applyAlignment="1">
      <alignment vertical="center" wrapText="1"/>
    </xf>
    <xf numFmtId="0" fontId="8" fillId="0" borderId="3" xfId="0" applyFont="1" applyBorder="1" applyAlignment="1">
      <alignment vertical="center" wrapText="1"/>
    </xf>
    <xf numFmtId="0" fontId="8" fillId="0" borderId="2" xfId="0" applyFont="1" applyBorder="1" applyAlignment="1">
      <alignment vertical="center" wrapText="1"/>
    </xf>
    <xf numFmtId="0" fontId="8" fillId="2" borderId="3" xfId="0" applyFont="1" applyFill="1" applyBorder="1" applyAlignment="1">
      <alignment vertical="center"/>
    </xf>
    <xf numFmtId="0" fontId="8" fillId="2" borderId="2" xfId="0" applyFont="1" applyFill="1" applyBorder="1" applyAlignment="1">
      <alignment vertical="center"/>
    </xf>
    <xf numFmtId="0" fontId="18" fillId="0" borderId="1" xfId="0" applyFont="1" applyBorder="1" applyAlignment="1">
      <alignment horizontal="left" vertical="center" wrapText="1"/>
    </xf>
    <xf numFmtId="0" fontId="18" fillId="0" borderId="6" xfId="5" applyFont="1" applyBorder="1" applyAlignment="1">
      <alignment horizontal="left" vertical="center"/>
    </xf>
    <xf numFmtId="0" fontId="18" fillId="0" borderId="7" xfId="5" applyFont="1" applyBorder="1" applyAlignment="1">
      <alignment horizontal="left" vertical="center"/>
    </xf>
    <xf numFmtId="0" fontId="18" fillId="0" borderId="8" xfId="5" applyFont="1" applyBorder="1" applyAlignment="1">
      <alignment horizontal="left" vertical="center"/>
    </xf>
    <xf numFmtId="0" fontId="8" fillId="2" borderId="1" xfId="0" applyFont="1" applyFill="1" applyBorder="1" applyAlignment="1">
      <alignment horizontal="left" vertical="center"/>
    </xf>
    <xf numFmtId="0" fontId="16" fillId="11" borderId="1" xfId="0" applyFont="1" applyFill="1" applyBorder="1" applyAlignment="1">
      <alignment horizontal="center"/>
    </xf>
    <xf numFmtId="0" fontId="8" fillId="5" borderId="3" xfId="2" applyFont="1" applyFill="1" applyBorder="1" applyAlignment="1">
      <alignment horizontal="left" vertical="center" wrapText="1"/>
    </xf>
    <xf numFmtId="0" fontId="8" fillId="5" borderId="2" xfId="2" applyFont="1" applyFill="1" applyBorder="1" applyAlignment="1">
      <alignment horizontal="left" vertical="center" wrapText="1"/>
    </xf>
  </cellXfs>
  <cellStyles count="6">
    <cellStyle name="Moneda 2" xfId="3" xr:uid="{00000000-0005-0000-0000-000000000000}"/>
    <cellStyle name="Normal" xfId="0" builtinId="0"/>
    <cellStyle name="Normal 2" xfId="5" xr:uid="{0027885B-27C3-43FC-9D11-A7ED1138703A}"/>
    <cellStyle name="Normal 2 2" xfId="1" xr:uid="{00000000-0005-0000-0000-000002000000}"/>
    <cellStyle name="Normal 2 2 2" xfId="4" xr:uid="{6E508EAB-FC5A-46D3-914E-424A89CE1521}"/>
    <cellStyle name="Normal 3" xfId="2" xr:uid="{00000000-0005-0000-0000-000003000000}"/>
  </cellStyles>
  <dxfs count="23">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bgColor rgb="FFFF0000"/>
        </patternFill>
      </fill>
    </dxf>
    <dxf>
      <fill>
        <patternFill>
          <bgColor rgb="FF00B050"/>
        </patternFill>
      </fill>
    </dxf>
    <dxf>
      <fill>
        <patternFill>
          <bgColor rgb="FFFFFF00"/>
        </patternFill>
      </fill>
    </dxf>
    <dxf>
      <fill>
        <patternFill>
          <bgColor theme="5"/>
        </patternFill>
      </fill>
    </dxf>
    <dxf>
      <fill>
        <patternFill>
          <bgColor rgb="FFFF0000"/>
        </patternFill>
      </fill>
    </dxf>
    <dxf>
      <fill>
        <patternFill>
          <bgColor rgb="FF00B050"/>
        </patternFill>
      </fill>
    </dxf>
    <dxf>
      <fill>
        <patternFill>
          <bgColor rgb="FFFFFF00"/>
        </patternFill>
      </fill>
    </dxf>
    <dxf>
      <fill>
        <patternFill>
          <bgColor theme="5"/>
        </patternFill>
      </fill>
    </dxf>
    <dxf>
      <fill>
        <patternFill>
          <bgColor rgb="FFFF0000"/>
        </patternFill>
      </fill>
    </dxf>
    <dxf>
      <fill>
        <patternFill>
          <bgColor theme="5"/>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theme="5"/>
        </patternFill>
      </fill>
    </dxf>
    <dxf>
      <fill>
        <patternFill>
          <bgColor rgb="FFFF0000"/>
        </patternFill>
      </fill>
    </dxf>
    <dxf>
      <fill>
        <patternFill>
          <bgColor theme="5"/>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D7197381-45E7-4494-8CC1-22111A8F7779}"/>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2F69A927-20CD-4FE5-AFF9-780C79601E76}"/>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716D1C0E-0ED8-40C5-AD49-3C47DC015C4C}"/>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FCA5E857-7A75-4C47-8088-09722135D852}"/>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D917CC5E-1A1B-4649-8AF1-F9773CF57C01}"/>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0016221D-9D7D-4CEE-BC82-7CB5DE19CBBD}"/>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carli/Documents/IDRD%202021/RIESGOS%20DE%20CORRUPCI&#211;N/MR%20Instrumentos%20financiacion%20V1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IDRD\Informes%20control%20interno\Respuesta%20OCI%20348063\7.%20GestionFinanciera2409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estro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row r="1">
          <cell r="B1" t="str">
            <v>SI</v>
          </cell>
        </row>
        <row r="2">
          <cell r="B2" t="str">
            <v>NO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Financiera"/>
      <sheetName val="Parámetros"/>
    </sheetNames>
    <sheetDataSet>
      <sheetData sheetId="0" refreshError="1"/>
      <sheetData sheetId="1" refreshError="1">
        <row r="2">
          <cell r="A2" t="str">
            <v>FuerteFuerte</v>
          </cell>
          <cell r="B2" t="str">
            <v>Fuerte</v>
          </cell>
        </row>
        <row r="3">
          <cell r="A3" t="str">
            <v>FuerteModerado</v>
          </cell>
          <cell r="B3" t="str">
            <v>Moderado</v>
          </cell>
        </row>
        <row r="4">
          <cell r="A4" t="str">
            <v>FuerteDébil</v>
          </cell>
          <cell r="B4" t="str">
            <v>Débil</v>
          </cell>
        </row>
        <row r="5">
          <cell r="A5" t="str">
            <v>ModeradoFuerte</v>
          </cell>
          <cell r="B5" t="str">
            <v>Moderado</v>
          </cell>
        </row>
        <row r="6">
          <cell r="A6" t="str">
            <v>ModeradoModerado</v>
          </cell>
          <cell r="B6" t="str">
            <v>Moderado</v>
          </cell>
        </row>
        <row r="7">
          <cell r="A7" t="str">
            <v>ModeradoDébil</v>
          </cell>
          <cell r="B7" t="str">
            <v>Débil</v>
          </cell>
        </row>
        <row r="8">
          <cell r="A8" t="str">
            <v>DébilFuerte</v>
          </cell>
          <cell r="B8" t="str">
            <v>Débil</v>
          </cell>
        </row>
        <row r="9">
          <cell r="A9" t="str">
            <v>DébilModerado</v>
          </cell>
          <cell r="B9" t="str">
            <v>Débil</v>
          </cell>
        </row>
        <row r="10">
          <cell r="A10" t="str">
            <v>DébilDébil</v>
          </cell>
          <cell r="B10" t="str">
            <v>Débil</v>
          </cell>
        </row>
        <row r="13">
          <cell r="A13" t="str">
            <v>FuerteDirectamenteDirectamente</v>
          </cell>
          <cell r="B13">
            <v>2</v>
          </cell>
        </row>
        <row r="14">
          <cell r="A14" t="str">
            <v>FuerteDirectamenteIndirectamente</v>
          </cell>
          <cell r="B14">
            <v>2</v>
          </cell>
        </row>
        <row r="15">
          <cell r="A15" t="str">
            <v>FuerteDirectamenteNo Disminuye</v>
          </cell>
          <cell r="B15">
            <v>2</v>
          </cell>
        </row>
        <row r="16">
          <cell r="A16" t="str">
            <v>FuerteNo disminuyeDirectamente</v>
          </cell>
          <cell r="B16">
            <v>0</v>
          </cell>
        </row>
        <row r="17">
          <cell r="A17" t="str">
            <v>ModeradoDirectamenteDirectamente</v>
          </cell>
          <cell r="B17">
            <v>1</v>
          </cell>
        </row>
        <row r="18">
          <cell r="A18" t="str">
            <v>ModeradoDirectamenteIndirectamente</v>
          </cell>
          <cell r="B18">
            <v>1</v>
          </cell>
        </row>
        <row r="19">
          <cell r="A19" t="str">
            <v>ModeradoDirectamenteNo disminuye</v>
          </cell>
          <cell r="B19">
            <v>1</v>
          </cell>
        </row>
        <row r="20">
          <cell r="A20" t="str">
            <v>ModeradoNo DisminuyeDirectamente</v>
          </cell>
          <cell r="B20">
            <v>0</v>
          </cell>
        </row>
        <row r="21">
          <cell r="A21" t="str">
            <v>DébilDirectamenteDirectamente</v>
          </cell>
          <cell r="B21">
            <v>0</v>
          </cell>
        </row>
        <row r="22">
          <cell r="A22" t="str">
            <v>DébilDirectamenteIndirectamente</v>
          </cell>
          <cell r="B22">
            <v>0</v>
          </cell>
        </row>
        <row r="23">
          <cell r="A23" t="str">
            <v>DébilDirectamenteNo disminuye</v>
          </cell>
          <cell r="B23">
            <v>0</v>
          </cell>
        </row>
        <row r="24">
          <cell r="A24" t="str">
            <v>DébilNo DisminuyeDirectamente</v>
          </cell>
          <cell r="B24">
            <v>0</v>
          </cell>
        </row>
        <row r="27">
          <cell r="A27" t="str">
            <v>FuerteDirectamenteDirectamente</v>
          </cell>
          <cell r="B27">
            <v>2</v>
          </cell>
        </row>
        <row r="28">
          <cell r="A28" t="str">
            <v>FuerteDirectamenteIndirectamente</v>
          </cell>
          <cell r="B28">
            <v>1</v>
          </cell>
        </row>
        <row r="29">
          <cell r="A29" t="str">
            <v>FuerteDirectamenteNo Disminuye</v>
          </cell>
          <cell r="B29">
            <v>0</v>
          </cell>
        </row>
        <row r="30">
          <cell r="A30" t="str">
            <v>FuerteNo disminuyeDirectamente</v>
          </cell>
          <cell r="B30">
            <v>2</v>
          </cell>
        </row>
        <row r="31">
          <cell r="A31" t="str">
            <v>ModeradoDirectamenteDirectamente</v>
          </cell>
          <cell r="B31">
            <v>1</v>
          </cell>
        </row>
        <row r="32">
          <cell r="A32" t="str">
            <v>ModeradoDirectamenteIndirectamente</v>
          </cell>
          <cell r="B32">
            <v>0</v>
          </cell>
        </row>
        <row r="33">
          <cell r="A33" t="str">
            <v>ModeradoDirectamenteNo disminuye</v>
          </cell>
          <cell r="B33">
            <v>0</v>
          </cell>
        </row>
        <row r="34">
          <cell r="A34" t="str">
            <v>ModeradoNo DisminuyeDirectamente</v>
          </cell>
          <cell r="B34">
            <v>1</v>
          </cell>
        </row>
        <row r="35">
          <cell r="A35" t="str">
            <v>DébilDirectamenteDirectamente</v>
          </cell>
          <cell r="B35">
            <v>0</v>
          </cell>
        </row>
        <row r="36">
          <cell r="A36" t="str">
            <v>DébilDirectamenteIndirectamente</v>
          </cell>
          <cell r="B36">
            <v>0</v>
          </cell>
        </row>
        <row r="37">
          <cell r="A37" t="str">
            <v>DébilDirectamenteNo disminuye</v>
          </cell>
          <cell r="B37">
            <v>0</v>
          </cell>
        </row>
        <row r="38">
          <cell r="A38" t="str">
            <v>DébilNo DisminuyeDirectamente</v>
          </cell>
          <cell r="B38">
            <v>0</v>
          </cell>
        </row>
        <row r="56">
          <cell r="A56" t="str">
            <v>Raro (1)Insignificante (1)</v>
          </cell>
          <cell r="B56" t="str">
            <v>Bajo (1)</v>
          </cell>
        </row>
        <row r="57">
          <cell r="A57" t="str">
            <v>Raro (1)Menor (2)</v>
          </cell>
          <cell r="B57" t="str">
            <v>Bajo (2)</v>
          </cell>
        </row>
        <row r="58">
          <cell r="A58" t="str">
            <v>Raro (1)Moderado (3)</v>
          </cell>
          <cell r="B58" t="str">
            <v>Moderado (3)</v>
          </cell>
        </row>
        <row r="59">
          <cell r="A59" t="str">
            <v>Raro (1)Mayor (4)</v>
          </cell>
          <cell r="B59" t="str">
            <v>Alto (4)</v>
          </cell>
        </row>
        <row r="60">
          <cell r="A60" t="str">
            <v>Raro (1)Catastrófico (5)</v>
          </cell>
          <cell r="B60" t="str">
            <v>Alto (5)</v>
          </cell>
        </row>
        <row r="61">
          <cell r="A61" t="str">
            <v>Improbable (2)Insignificante (1)</v>
          </cell>
          <cell r="B61" t="str">
            <v>Bajo (2)</v>
          </cell>
        </row>
        <row r="62">
          <cell r="A62" t="str">
            <v>Improbable (2)Menor (2)</v>
          </cell>
          <cell r="B62" t="str">
            <v>Bajo (4)</v>
          </cell>
        </row>
        <row r="63">
          <cell r="A63" t="str">
            <v>Improbable (2)Moderado (3)</v>
          </cell>
          <cell r="B63" t="str">
            <v>Moderado (6)</v>
          </cell>
        </row>
        <row r="64">
          <cell r="A64" t="str">
            <v>Improbable (2)Mayor (4)</v>
          </cell>
          <cell r="B64" t="str">
            <v>Alto (8)</v>
          </cell>
        </row>
        <row r="65">
          <cell r="A65" t="str">
            <v>Improbable (2)Catastrófico (5)</v>
          </cell>
          <cell r="B65" t="str">
            <v>Extremo (10)</v>
          </cell>
        </row>
        <row r="66">
          <cell r="A66" t="str">
            <v>Posible (3)Insignificante (1)</v>
          </cell>
          <cell r="B66" t="str">
            <v>Bajo (3)</v>
          </cell>
        </row>
        <row r="67">
          <cell r="A67" t="str">
            <v>Posible (3)Menor (2)</v>
          </cell>
          <cell r="B67" t="str">
            <v>Moderado (6)</v>
          </cell>
        </row>
        <row r="68">
          <cell r="A68" t="str">
            <v>Posible (3)Moderado (3)</v>
          </cell>
          <cell r="B68" t="str">
            <v>Alto (9)</v>
          </cell>
        </row>
        <row r="69">
          <cell r="A69" t="str">
            <v>Posible (3)Mayor (4)</v>
          </cell>
          <cell r="B69" t="str">
            <v>Extremo (12)</v>
          </cell>
        </row>
        <row r="70">
          <cell r="A70" t="str">
            <v>Posible (3)Catastrófico (5)</v>
          </cell>
          <cell r="B70" t="str">
            <v>Extremo (15)</v>
          </cell>
        </row>
        <row r="71">
          <cell r="A71" t="str">
            <v>Probable (4)Insignificante (1)</v>
          </cell>
          <cell r="B71" t="str">
            <v>Moderado (4)</v>
          </cell>
        </row>
        <row r="72">
          <cell r="A72" t="str">
            <v>Probable (4)Menor (2)</v>
          </cell>
          <cell r="B72" t="str">
            <v>Alto (8)</v>
          </cell>
        </row>
        <row r="73">
          <cell r="A73" t="str">
            <v>Probable (4)Moderado (3)</v>
          </cell>
          <cell r="B73" t="str">
            <v>Alto (12)</v>
          </cell>
        </row>
        <row r="74">
          <cell r="A74" t="str">
            <v>Probable (4)Mayor (4)</v>
          </cell>
          <cell r="B74" t="str">
            <v>Extremo (16)</v>
          </cell>
        </row>
        <row r="75">
          <cell r="A75" t="str">
            <v>Probable (4)Catastrófico (5)</v>
          </cell>
          <cell r="B75" t="str">
            <v>Extremo (20)</v>
          </cell>
        </row>
        <row r="76">
          <cell r="A76" t="str">
            <v>Casi Seguro (5)Insignificante (1)</v>
          </cell>
          <cell r="B76" t="str">
            <v>Alto (5)</v>
          </cell>
        </row>
        <row r="77">
          <cell r="A77" t="str">
            <v>Casi Seguro (5)Menor (2)</v>
          </cell>
          <cell r="B77" t="str">
            <v>Alto (10)</v>
          </cell>
        </row>
        <row r="78">
          <cell r="A78" t="str">
            <v>Casi Seguro (5)Moderado (3)</v>
          </cell>
          <cell r="B78" t="str">
            <v>Extremo (15)</v>
          </cell>
        </row>
        <row r="79">
          <cell r="A79" t="str">
            <v>Casi Seguro (5)Mayor (4)</v>
          </cell>
          <cell r="B79" t="str">
            <v>Extremo (20)</v>
          </cell>
        </row>
        <row r="80">
          <cell r="A80" t="str">
            <v>Casi Seguro (5)Catastrófico (5)</v>
          </cell>
          <cell r="B80" t="str">
            <v>Extremo (25)</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AFBEF-22EA-41C2-95A5-CFCC2EC59DCC}">
  <dimension ref="A1:L20"/>
  <sheetViews>
    <sheetView workbookViewId="0">
      <selection activeCell="H20" sqref="H20"/>
    </sheetView>
  </sheetViews>
  <sheetFormatPr baseColWidth="10" defaultColWidth="11.42578125" defaultRowHeight="14.25" x14ac:dyDescent="0.2"/>
  <cols>
    <col min="1" max="16384" width="11.42578125" style="23"/>
  </cols>
  <sheetData>
    <row r="1" spans="1:12" ht="18" x14ac:dyDescent="0.25">
      <c r="A1" s="39" t="s">
        <v>0</v>
      </c>
      <c r="B1" s="39"/>
      <c r="C1" s="39"/>
      <c r="D1" s="39"/>
      <c r="E1" s="39"/>
      <c r="F1" s="39"/>
      <c r="G1" s="39"/>
      <c r="H1" s="39"/>
    </row>
    <row r="2" spans="1:12" x14ac:dyDescent="0.2">
      <c r="A2" s="38" t="s">
        <v>1</v>
      </c>
      <c r="B2" s="38"/>
      <c r="C2" s="38"/>
      <c r="D2" s="38"/>
      <c r="E2" s="38"/>
      <c r="F2" s="38"/>
      <c r="G2" s="38"/>
      <c r="H2" s="24" t="s">
        <v>2</v>
      </c>
    </row>
    <row r="3" spans="1:12" x14ac:dyDescent="0.2">
      <c r="A3" s="38" t="s">
        <v>3</v>
      </c>
      <c r="B3" s="38"/>
      <c r="C3" s="38"/>
      <c r="D3" s="38"/>
      <c r="E3" s="38"/>
      <c r="F3" s="38"/>
      <c r="G3" s="38"/>
      <c r="H3" s="24" t="s">
        <v>2</v>
      </c>
    </row>
    <row r="4" spans="1:12" x14ac:dyDescent="0.2">
      <c r="A4" s="38" t="s">
        <v>4</v>
      </c>
      <c r="B4" s="38"/>
      <c r="C4" s="38"/>
      <c r="D4" s="38"/>
      <c r="E4" s="38"/>
      <c r="F4" s="38"/>
      <c r="G4" s="38"/>
      <c r="H4" s="24" t="s">
        <v>2</v>
      </c>
    </row>
    <row r="5" spans="1:12" x14ac:dyDescent="0.2">
      <c r="A5" s="38" t="s">
        <v>5</v>
      </c>
      <c r="B5" s="38"/>
      <c r="C5" s="38"/>
      <c r="D5" s="38"/>
      <c r="E5" s="38"/>
      <c r="F5" s="38"/>
      <c r="G5" s="38"/>
      <c r="H5" s="24" t="s">
        <v>2</v>
      </c>
    </row>
    <row r="6" spans="1:12" x14ac:dyDescent="0.2">
      <c r="A6" s="38" t="s">
        <v>6</v>
      </c>
      <c r="B6" s="38"/>
      <c r="C6" s="38"/>
      <c r="D6" s="38"/>
      <c r="E6" s="38"/>
      <c r="F6" s="38"/>
      <c r="G6" s="38"/>
      <c r="H6" s="24" t="s">
        <v>7</v>
      </c>
    </row>
    <row r="7" spans="1:12" x14ac:dyDescent="0.2">
      <c r="A7" s="38" t="s">
        <v>8</v>
      </c>
      <c r="B7" s="38"/>
      <c r="C7" s="38"/>
      <c r="D7" s="38"/>
      <c r="E7" s="38"/>
      <c r="F7" s="38"/>
      <c r="G7" s="38"/>
      <c r="H7" s="24" t="s">
        <v>7</v>
      </c>
    </row>
    <row r="8" spans="1:12" x14ac:dyDescent="0.2">
      <c r="A8" s="38" t="s">
        <v>9</v>
      </c>
      <c r="B8" s="38"/>
      <c r="C8" s="38"/>
      <c r="D8" s="38"/>
      <c r="E8" s="38"/>
      <c r="F8" s="38"/>
      <c r="G8" s="38"/>
      <c r="H8" s="24" t="s">
        <v>2</v>
      </c>
    </row>
    <row r="9" spans="1:12" x14ac:dyDescent="0.2">
      <c r="A9" s="38" t="s">
        <v>10</v>
      </c>
      <c r="B9" s="38"/>
      <c r="C9" s="38"/>
      <c r="D9" s="38"/>
      <c r="E9" s="38"/>
      <c r="F9" s="38"/>
      <c r="G9" s="38"/>
      <c r="H9" s="24" t="s">
        <v>2</v>
      </c>
    </row>
    <row r="10" spans="1:12" x14ac:dyDescent="0.2">
      <c r="A10" s="38" t="s">
        <v>11</v>
      </c>
      <c r="B10" s="38"/>
      <c r="C10" s="38"/>
      <c r="D10" s="38"/>
      <c r="E10" s="38"/>
      <c r="F10" s="38"/>
      <c r="G10" s="38"/>
      <c r="H10" s="24" t="s">
        <v>2</v>
      </c>
    </row>
    <row r="11" spans="1:12" x14ac:dyDescent="0.2">
      <c r="A11" s="38" t="s">
        <v>12</v>
      </c>
      <c r="B11" s="38"/>
      <c r="C11" s="38"/>
      <c r="D11" s="38"/>
      <c r="E11" s="38"/>
      <c r="F11" s="38"/>
      <c r="G11" s="38"/>
      <c r="H11" s="24" t="s">
        <v>7</v>
      </c>
    </row>
    <row r="12" spans="1:12" x14ac:dyDescent="0.2">
      <c r="A12" s="38" t="s">
        <v>13</v>
      </c>
      <c r="B12" s="38"/>
      <c r="C12" s="38"/>
      <c r="D12" s="38"/>
      <c r="E12" s="38"/>
      <c r="F12" s="38"/>
      <c r="G12" s="38"/>
      <c r="H12" s="24" t="s">
        <v>7</v>
      </c>
    </row>
    <row r="13" spans="1:12" x14ac:dyDescent="0.2">
      <c r="A13" s="38" t="s">
        <v>14</v>
      </c>
      <c r="B13" s="38"/>
      <c r="C13" s="38"/>
      <c r="D13" s="38"/>
      <c r="E13" s="38"/>
      <c r="F13" s="38"/>
      <c r="G13" s="38"/>
      <c r="H13" s="24" t="s">
        <v>7</v>
      </c>
      <c r="L13" s="23" t="s">
        <v>7</v>
      </c>
    </row>
    <row r="14" spans="1:12" x14ac:dyDescent="0.2">
      <c r="A14" s="38" t="s">
        <v>15</v>
      </c>
      <c r="B14" s="38"/>
      <c r="C14" s="38"/>
      <c r="D14" s="38"/>
      <c r="E14" s="38"/>
      <c r="F14" s="38"/>
      <c r="G14" s="38"/>
      <c r="H14" s="24" t="s">
        <v>7</v>
      </c>
      <c r="L14" s="23" t="s">
        <v>2</v>
      </c>
    </row>
    <row r="15" spans="1:12" x14ac:dyDescent="0.2">
      <c r="A15" s="38" t="s">
        <v>16</v>
      </c>
      <c r="B15" s="38"/>
      <c r="C15" s="38"/>
      <c r="D15" s="38"/>
      <c r="E15" s="38"/>
      <c r="F15" s="38"/>
      <c r="G15" s="38"/>
      <c r="H15" s="24" t="s">
        <v>7</v>
      </c>
    </row>
    <row r="16" spans="1:12" x14ac:dyDescent="0.2">
      <c r="A16" s="38" t="s">
        <v>17</v>
      </c>
      <c r="B16" s="38"/>
      <c r="C16" s="38"/>
      <c r="D16" s="38"/>
      <c r="E16" s="38"/>
      <c r="F16" s="38"/>
      <c r="G16" s="38"/>
      <c r="H16" s="24" t="s">
        <v>2</v>
      </c>
    </row>
    <row r="17" spans="1:8" x14ac:dyDescent="0.2">
      <c r="A17" s="38" t="s">
        <v>18</v>
      </c>
      <c r="B17" s="38"/>
      <c r="C17" s="38"/>
      <c r="D17" s="38"/>
      <c r="E17" s="38"/>
      <c r="F17" s="38"/>
      <c r="G17" s="38"/>
      <c r="H17" s="24" t="s">
        <v>2</v>
      </c>
    </row>
    <row r="18" spans="1:8" x14ac:dyDescent="0.2">
      <c r="A18" s="38" t="s">
        <v>19</v>
      </c>
      <c r="B18" s="38"/>
      <c r="C18" s="38"/>
      <c r="D18" s="38"/>
      <c r="E18" s="38"/>
      <c r="F18" s="38"/>
      <c r="G18" s="38"/>
      <c r="H18" s="24" t="s">
        <v>2</v>
      </c>
    </row>
    <row r="19" spans="1:8" x14ac:dyDescent="0.2">
      <c r="A19" s="38" t="s">
        <v>20</v>
      </c>
      <c r="B19" s="38"/>
      <c r="C19" s="38"/>
      <c r="D19" s="38"/>
      <c r="E19" s="38"/>
      <c r="F19" s="38"/>
      <c r="G19" s="38"/>
      <c r="H19" s="24" t="s">
        <v>7</v>
      </c>
    </row>
    <row r="20" spans="1:8" x14ac:dyDescent="0.2">
      <c r="A20" s="38" t="s">
        <v>21</v>
      </c>
      <c r="B20" s="38"/>
      <c r="C20" s="38"/>
      <c r="D20" s="38"/>
      <c r="E20" s="38"/>
      <c r="F20" s="38"/>
      <c r="G20" s="38"/>
      <c r="H20" s="24" t="s">
        <v>2</v>
      </c>
    </row>
  </sheetData>
  <mergeCells count="20">
    <mergeCell ref="A12:G12"/>
    <mergeCell ref="A1:H1"/>
    <mergeCell ref="A2:G2"/>
    <mergeCell ref="A3:G3"/>
    <mergeCell ref="A4:G4"/>
    <mergeCell ref="A5:G5"/>
    <mergeCell ref="A6:G6"/>
    <mergeCell ref="A7:G7"/>
    <mergeCell ref="A8:G8"/>
    <mergeCell ref="A9:G9"/>
    <mergeCell ref="A10:G10"/>
    <mergeCell ref="A11:G11"/>
    <mergeCell ref="A19:G19"/>
    <mergeCell ref="A20:G20"/>
    <mergeCell ref="A13:G13"/>
    <mergeCell ref="A14:G14"/>
    <mergeCell ref="A15:G15"/>
    <mergeCell ref="A16:G16"/>
    <mergeCell ref="A17:G17"/>
    <mergeCell ref="A18:G18"/>
  </mergeCells>
  <dataValidations count="1">
    <dataValidation type="list" allowBlank="1" showInputMessage="1" showErrorMessage="1" sqref="H2:H20" xr:uid="{107B51C1-A1B3-4111-8892-FC70C6D154D6}">
      <formula1>$L$13:$L$14</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2E243-6BF9-483A-8BEA-29112B71D7D2}">
  <dimension ref="A1:L20"/>
  <sheetViews>
    <sheetView workbookViewId="0">
      <selection activeCell="H20" sqref="H20"/>
    </sheetView>
  </sheetViews>
  <sheetFormatPr baseColWidth="10" defaultColWidth="11.42578125" defaultRowHeight="14.25" x14ac:dyDescent="0.2"/>
  <cols>
    <col min="1" max="16384" width="11.42578125" style="23"/>
  </cols>
  <sheetData>
    <row r="1" spans="1:12" ht="18" x14ac:dyDescent="0.25">
      <c r="A1" s="39" t="s">
        <v>0</v>
      </c>
      <c r="B1" s="39"/>
      <c r="C1" s="39"/>
      <c r="D1" s="39"/>
      <c r="E1" s="39"/>
      <c r="F1" s="39"/>
      <c r="G1" s="39"/>
      <c r="H1" s="39"/>
    </row>
    <row r="2" spans="1:12" x14ac:dyDescent="0.2">
      <c r="A2" s="38" t="s">
        <v>1</v>
      </c>
      <c r="B2" s="38"/>
      <c r="C2" s="38"/>
      <c r="D2" s="38"/>
      <c r="E2" s="38"/>
      <c r="F2" s="38"/>
      <c r="G2" s="38"/>
      <c r="H2" s="24" t="s">
        <v>7</v>
      </c>
    </row>
    <row r="3" spans="1:12" x14ac:dyDescent="0.2">
      <c r="A3" s="38" t="s">
        <v>3</v>
      </c>
      <c r="B3" s="38"/>
      <c r="C3" s="38"/>
      <c r="D3" s="38"/>
      <c r="E3" s="38"/>
      <c r="F3" s="38"/>
      <c r="G3" s="38"/>
      <c r="H3" s="24" t="s">
        <v>2</v>
      </c>
    </row>
    <row r="4" spans="1:12" x14ac:dyDescent="0.2">
      <c r="A4" s="38" t="s">
        <v>4</v>
      </c>
      <c r="B4" s="38"/>
      <c r="C4" s="38"/>
      <c r="D4" s="38"/>
      <c r="E4" s="38"/>
      <c r="F4" s="38"/>
      <c r="G4" s="38"/>
      <c r="H4" s="24" t="s">
        <v>2</v>
      </c>
    </row>
    <row r="5" spans="1:12" x14ac:dyDescent="0.2">
      <c r="A5" s="38" t="s">
        <v>5</v>
      </c>
      <c r="B5" s="38"/>
      <c r="C5" s="38"/>
      <c r="D5" s="38"/>
      <c r="E5" s="38"/>
      <c r="F5" s="38"/>
      <c r="G5" s="38"/>
      <c r="H5" s="24" t="s">
        <v>2</v>
      </c>
    </row>
    <row r="6" spans="1:12" x14ac:dyDescent="0.2">
      <c r="A6" s="38" t="s">
        <v>6</v>
      </c>
      <c r="B6" s="38"/>
      <c r="C6" s="38"/>
      <c r="D6" s="38"/>
      <c r="E6" s="38"/>
      <c r="F6" s="38"/>
      <c r="G6" s="38"/>
      <c r="H6" s="24" t="s">
        <v>2</v>
      </c>
    </row>
    <row r="7" spans="1:12" x14ac:dyDescent="0.2">
      <c r="A7" s="38" t="s">
        <v>8</v>
      </c>
      <c r="B7" s="38"/>
      <c r="C7" s="38"/>
      <c r="D7" s="38"/>
      <c r="E7" s="38"/>
      <c r="F7" s="38"/>
      <c r="G7" s="38"/>
      <c r="H7" s="24" t="s">
        <v>7</v>
      </c>
    </row>
    <row r="8" spans="1:12" x14ac:dyDescent="0.2">
      <c r="A8" s="38" t="s">
        <v>9</v>
      </c>
      <c r="B8" s="38"/>
      <c r="C8" s="38"/>
      <c r="D8" s="38"/>
      <c r="E8" s="38"/>
      <c r="F8" s="38"/>
      <c r="G8" s="38"/>
      <c r="H8" s="24" t="s">
        <v>2</v>
      </c>
    </row>
    <row r="9" spans="1:12" x14ac:dyDescent="0.2">
      <c r="A9" s="38" t="s">
        <v>10</v>
      </c>
      <c r="B9" s="38"/>
      <c r="C9" s="38"/>
      <c r="D9" s="38"/>
      <c r="E9" s="38"/>
      <c r="F9" s="38"/>
      <c r="G9" s="38"/>
      <c r="H9" s="24" t="s">
        <v>2</v>
      </c>
    </row>
    <row r="10" spans="1:12" x14ac:dyDescent="0.2">
      <c r="A10" s="38" t="s">
        <v>11</v>
      </c>
      <c r="B10" s="38"/>
      <c r="C10" s="38"/>
      <c r="D10" s="38"/>
      <c r="E10" s="38"/>
      <c r="F10" s="38"/>
      <c r="G10" s="38"/>
      <c r="H10" s="24" t="s">
        <v>2</v>
      </c>
    </row>
    <row r="11" spans="1:12" x14ac:dyDescent="0.2">
      <c r="A11" s="38" t="s">
        <v>12</v>
      </c>
      <c r="B11" s="38"/>
      <c r="C11" s="38"/>
      <c r="D11" s="38"/>
      <c r="E11" s="38"/>
      <c r="F11" s="38"/>
      <c r="G11" s="38"/>
      <c r="H11" s="24" t="s">
        <v>7</v>
      </c>
    </row>
    <row r="12" spans="1:12" x14ac:dyDescent="0.2">
      <c r="A12" s="38" t="s">
        <v>13</v>
      </c>
      <c r="B12" s="38"/>
      <c r="C12" s="38"/>
      <c r="D12" s="38"/>
      <c r="E12" s="38"/>
      <c r="F12" s="38"/>
      <c r="G12" s="38"/>
      <c r="H12" s="24" t="s">
        <v>7</v>
      </c>
    </row>
    <row r="13" spans="1:12" x14ac:dyDescent="0.2">
      <c r="A13" s="38" t="s">
        <v>14</v>
      </c>
      <c r="B13" s="38"/>
      <c r="C13" s="38"/>
      <c r="D13" s="38"/>
      <c r="E13" s="38"/>
      <c r="F13" s="38"/>
      <c r="G13" s="38"/>
      <c r="H13" s="24" t="s">
        <v>7</v>
      </c>
      <c r="L13" s="23" t="s">
        <v>7</v>
      </c>
    </row>
    <row r="14" spans="1:12" x14ac:dyDescent="0.2">
      <c r="A14" s="38" t="s">
        <v>15</v>
      </c>
      <c r="B14" s="38"/>
      <c r="C14" s="38"/>
      <c r="D14" s="38"/>
      <c r="E14" s="38"/>
      <c r="F14" s="38"/>
      <c r="G14" s="38"/>
      <c r="H14" s="24" t="s">
        <v>7</v>
      </c>
      <c r="L14" s="23" t="s">
        <v>2</v>
      </c>
    </row>
    <row r="15" spans="1:12" x14ac:dyDescent="0.2">
      <c r="A15" s="38" t="s">
        <v>16</v>
      </c>
      <c r="B15" s="38"/>
      <c r="C15" s="38"/>
      <c r="D15" s="38"/>
      <c r="E15" s="38"/>
      <c r="F15" s="38"/>
      <c r="G15" s="38"/>
      <c r="H15" s="24" t="s">
        <v>7</v>
      </c>
    </row>
    <row r="16" spans="1:12" x14ac:dyDescent="0.2">
      <c r="A16" s="38" t="s">
        <v>17</v>
      </c>
      <c r="B16" s="38"/>
      <c r="C16" s="38"/>
      <c r="D16" s="38"/>
      <c r="E16" s="38"/>
      <c r="F16" s="38"/>
      <c r="G16" s="38"/>
      <c r="H16" s="24" t="s">
        <v>2</v>
      </c>
    </row>
    <row r="17" spans="1:8" x14ac:dyDescent="0.2">
      <c r="A17" s="38" t="s">
        <v>18</v>
      </c>
      <c r="B17" s="38"/>
      <c r="C17" s="38"/>
      <c r="D17" s="38"/>
      <c r="E17" s="38"/>
      <c r="F17" s="38"/>
      <c r="G17" s="38"/>
      <c r="H17" s="24" t="s">
        <v>2</v>
      </c>
    </row>
    <row r="18" spans="1:8" x14ac:dyDescent="0.2">
      <c r="A18" s="38" t="s">
        <v>19</v>
      </c>
      <c r="B18" s="38"/>
      <c r="C18" s="38"/>
      <c r="D18" s="38"/>
      <c r="E18" s="38"/>
      <c r="F18" s="38"/>
      <c r="G18" s="38"/>
      <c r="H18" s="24" t="s">
        <v>2</v>
      </c>
    </row>
    <row r="19" spans="1:8" x14ac:dyDescent="0.2">
      <c r="A19" s="38" t="s">
        <v>20</v>
      </c>
      <c r="B19" s="38"/>
      <c r="C19" s="38"/>
      <c r="D19" s="38"/>
      <c r="E19" s="38"/>
      <c r="F19" s="38"/>
      <c r="G19" s="38"/>
      <c r="H19" s="24" t="s">
        <v>7</v>
      </c>
    </row>
    <row r="20" spans="1:8" x14ac:dyDescent="0.2">
      <c r="A20" s="38" t="s">
        <v>21</v>
      </c>
      <c r="B20" s="38"/>
      <c r="C20" s="38"/>
      <c r="D20" s="38"/>
      <c r="E20" s="38"/>
      <c r="F20" s="38"/>
      <c r="G20" s="38"/>
      <c r="H20" s="24" t="s">
        <v>2</v>
      </c>
    </row>
  </sheetData>
  <mergeCells count="20">
    <mergeCell ref="A12:G12"/>
    <mergeCell ref="A1:H1"/>
    <mergeCell ref="A2:G2"/>
    <mergeCell ref="A3:G3"/>
    <mergeCell ref="A4:G4"/>
    <mergeCell ref="A5:G5"/>
    <mergeCell ref="A6:G6"/>
    <mergeCell ref="A7:G7"/>
    <mergeCell ref="A8:G8"/>
    <mergeCell ref="A9:G9"/>
    <mergeCell ref="A10:G10"/>
    <mergeCell ref="A11:G11"/>
    <mergeCell ref="A19:G19"/>
    <mergeCell ref="A20:G20"/>
    <mergeCell ref="A13:G13"/>
    <mergeCell ref="A14:G14"/>
    <mergeCell ref="A15:G15"/>
    <mergeCell ref="A16:G16"/>
    <mergeCell ref="A17:G17"/>
    <mergeCell ref="A18:G18"/>
  </mergeCells>
  <dataValidations count="1">
    <dataValidation type="list" allowBlank="1" showInputMessage="1" showErrorMessage="1" sqref="H2:H20" xr:uid="{CD9E1354-1637-442B-9CEB-4C4EE8C00912}">
      <formula1>$L$13:$L$14</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3390A-1DF3-4B60-B1FD-E6C61D33FC58}">
  <dimension ref="A1:L20"/>
  <sheetViews>
    <sheetView workbookViewId="0">
      <selection activeCell="H20" sqref="H20"/>
    </sheetView>
  </sheetViews>
  <sheetFormatPr baseColWidth="10" defaultColWidth="11.42578125" defaultRowHeight="14.25" x14ac:dyDescent="0.2"/>
  <cols>
    <col min="1" max="16384" width="11.42578125" style="23"/>
  </cols>
  <sheetData>
    <row r="1" spans="1:12" ht="18" x14ac:dyDescent="0.25">
      <c r="A1" s="39" t="s">
        <v>0</v>
      </c>
      <c r="B1" s="39"/>
      <c r="C1" s="39"/>
      <c r="D1" s="39"/>
      <c r="E1" s="39"/>
      <c r="F1" s="39"/>
      <c r="G1" s="39"/>
      <c r="H1" s="39"/>
    </row>
    <row r="2" spans="1:12" x14ac:dyDescent="0.2">
      <c r="A2" s="38" t="s">
        <v>1</v>
      </c>
      <c r="B2" s="38"/>
      <c r="C2" s="38"/>
      <c r="D2" s="38"/>
      <c r="E2" s="38"/>
      <c r="F2" s="38"/>
      <c r="G2" s="38"/>
      <c r="H2" s="24" t="s">
        <v>2</v>
      </c>
    </row>
    <row r="3" spans="1:12" x14ac:dyDescent="0.2">
      <c r="A3" s="38" t="s">
        <v>3</v>
      </c>
      <c r="B3" s="38"/>
      <c r="C3" s="38"/>
      <c r="D3" s="38"/>
      <c r="E3" s="38"/>
      <c r="F3" s="38"/>
      <c r="G3" s="38"/>
      <c r="H3" s="24" t="s">
        <v>2</v>
      </c>
    </row>
    <row r="4" spans="1:12" x14ac:dyDescent="0.2">
      <c r="A4" s="38" t="s">
        <v>4</v>
      </c>
      <c r="B4" s="38"/>
      <c r="C4" s="38"/>
      <c r="D4" s="38"/>
      <c r="E4" s="38"/>
      <c r="F4" s="38"/>
      <c r="G4" s="38"/>
      <c r="H4" s="24" t="s">
        <v>2</v>
      </c>
    </row>
    <row r="5" spans="1:12" x14ac:dyDescent="0.2">
      <c r="A5" s="38" t="s">
        <v>5</v>
      </c>
      <c r="B5" s="38"/>
      <c r="C5" s="38"/>
      <c r="D5" s="38"/>
      <c r="E5" s="38"/>
      <c r="F5" s="38"/>
      <c r="G5" s="38"/>
      <c r="H5" s="24" t="s">
        <v>2</v>
      </c>
    </row>
    <row r="6" spans="1:12" x14ac:dyDescent="0.2">
      <c r="A6" s="38" t="s">
        <v>6</v>
      </c>
      <c r="B6" s="38"/>
      <c r="C6" s="38"/>
      <c r="D6" s="38"/>
      <c r="E6" s="38"/>
      <c r="F6" s="38"/>
      <c r="G6" s="38"/>
      <c r="H6" s="24" t="s">
        <v>7</v>
      </c>
    </row>
    <row r="7" spans="1:12" x14ac:dyDescent="0.2">
      <c r="A7" s="38" t="s">
        <v>8</v>
      </c>
      <c r="B7" s="38"/>
      <c r="C7" s="38"/>
      <c r="D7" s="38"/>
      <c r="E7" s="38"/>
      <c r="F7" s="38"/>
      <c r="G7" s="38"/>
      <c r="H7" s="24" t="s">
        <v>7</v>
      </c>
    </row>
    <row r="8" spans="1:12" x14ac:dyDescent="0.2">
      <c r="A8" s="38" t="s">
        <v>9</v>
      </c>
      <c r="B8" s="38"/>
      <c r="C8" s="38"/>
      <c r="D8" s="38"/>
      <c r="E8" s="38"/>
      <c r="F8" s="38"/>
      <c r="G8" s="38"/>
      <c r="H8" s="24" t="s">
        <v>2</v>
      </c>
    </row>
    <row r="9" spans="1:12" x14ac:dyDescent="0.2">
      <c r="A9" s="38" t="s">
        <v>10</v>
      </c>
      <c r="B9" s="38"/>
      <c r="C9" s="38"/>
      <c r="D9" s="38"/>
      <c r="E9" s="38"/>
      <c r="F9" s="38"/>
      <c r="G9" s="38"/>
      <c r="H9" s="24" t="s">
        <v>2</v>
      </c>
    </row>
    <row r="10" spans="1:12" x14ac:dyDescent="0.2">
      <c r="A10" s="38" t="s">
        <v>11</v>
      </c>
      <c r="B10" s="38"/>
      <c r="C10" s="38"/>
      <c r="D10" s="38"/>
      <c r="E10" s="38"/>
      <c r="F10" s="38"/>
      <c r="G10" s="38"/>
      <c r="H10" s="24" t="s">
        <v>2</v>
      </c>
    </row>
    <row r="11" spans="1:12" x14ac:dyDescent="0.2">
      <c r="A11" s="38" t="s">
        <v>12</v>
      </c>
      <c r="B11" s="38"/>
      <c r="C11" s="38"/>
      <c r="D11" s="38"/>
      <c r="E11" s="38"/>
      <c r="F11" s="38"/>
      <c r="G11" s="38"/>
      <c r="H11" s="24" t="s">
        <v>7</v>
      </c>
    </row>
    <row r="12" spans="1:12" x14ac:dyDescent="0.2">
      <c r="A12" s="38" t="s">
        <v>13</v>
      </c>
      <c r="B12" s="38"/>
      <c r="C12" s="38"/>
      <c r="D12" s="38"/>
      <c r="E12" s="38"/>
      <c r="F12" s="38"/>
      <c r="G12" s="38"/>
      <c r="H12" s="24" t="s">
        <v>7</v>
      </c>
    </row>
    <row r="13" spans="1:12" x14ac:dyDescent="0.2">
      <c r="A13" s="38" t="s">
        <v>14</v>
      </c>
      <c r="B13" s="38"/>
      <c r="C13" s="38"/>
      <c r="D13" s="38"/>
      <c r="E13" s="38"/>
      <c r="F13" s="38"/>
      <c r="G13" s="38"/>
      <c r="H13" s="24" t="s">
        <v>7</v>
      </c>
      <c r="L13" s="23" t="s">
        <v>7</v>
      </c>
    </row>
    <row r="14" spans="1:12" x14ac:dyDescent="0.2">
      <c r="A14" s="38" t="s">
        <v>15</v>
      </c>
      <c r="B14" s="38"/>
      <c r="C14" s="38"/>
      <c r="D14" s="38"/>
      <c r="E14" s="38"/>
      <c r="F14" s="38"/>
      <c r="G14" s="38"/>
      <c r="H14" s="24" t="s">
        <v>7</v>
      </c>
      <c r="L14" s="23" t="s">
        <v>2</v>
      </c>
    </row>
    <row r="15" spans="1:12" x14ac:dyDescent="0.2">
      <c r="A15" s="38" t="s">
        <v>16</v>
      </c>
      <c r="B15" s="38"/>
      <c r="C15" s="38"/>
      <c r="D15" s="38"/>
      <c r="E15" s="38"/>
      <c r="F15" s="38"/>
      <c r="G15" s="38"/>
      <c r="H15" s="24" t="s">
        <v>7</v>
      </c>
    </row>
    <row r="16" spans="1:12" x14ac:dyDescent="0.2">
      <c r="A16" s="38" t="s">
        <v>17</v>
      </c>
      <c r="B16" s="38"/>
      <c r="C16" s="38"/>
      <c r="D16" s="38"/>
      <c r="E16" s="38"/>
      <c r="F16" s="38"/>
      <c r="G16" s="38"/>
      <c r="H16" s="24" t="s">
        <v>2</v>
      </c>
    </row>
    <row r="17" spans="1:8" x14ac:dyDescent="0.2">
      <c r="A17" s="38" t="s">
        <v>18</v>
      </c>
      <c r="B17" s="38"/>
      <c r="C17" s="38"/>
      <c r="D17" s="38"/>
      <c r="E17" s="38"/>
      <c r="F17" s="38"/>
      <c r="G17" s="38"/>
      <c r="H17" s="24" t="s">
        <v>2</v>
      </c>
    </row>
    <row r="18" spans="1:8" x14ac:dyDescent="0.2">
      <c r="A18" s="38" t="s">
        <v>19</v>
      </c>
      <c r="B18" s="38"/>
      <c r="C18" s="38"/>
      <c r="D18" s="38"/>
      <c r="E18" s="38"/>
      <c r="F18" s="38"/>
      <c r="G18" s="38"/>
      <c r="H18" s="24" t="s">
        <v>2</v>
      </c>
    </row>
    <row r="19" spans="1:8" x14ac:dyDescent="0.2">
      <c r="A19" s="38" t="s">
        <v>20</v>
      </c>
      <c r="B19" s="38"/>
      <c r="C19" s="38"/>
      <c r="D19" s="38"/>
      <c r="E19" s="38"/>
      <c r="F19" s="38"/>
      <c r="G19" s="38"/>
      <c r="H19" s="24" t="s">
        <v>7</v>
      </c>
    </row>
    <row r="20" spans="1:8" x14ac:dyDescent="0.2">
      <c r="A20" s="38" t="s">
        <v>21</v>
      </c>
      <c r="B20" s="38"/>
      <c r="C20" s="38"/>
      <c r="D20" s="38"/>
      <c r="E20" s="38"/>
      <c r="F20" s="38"/>
      <c r="G20" s="38"/>
      <c r="H20" s="24" t="s">
        <v>2</v>
      </c>
    </row>
  </sheetData>
  <mergeCells count="20">
    <mergeCell ref="A12:G12"/>
    <mergeCell ref="A1:H1"/>
    <mergeCell ref="A2:G2"/>
    <mergeCell ref="A3:G3"/>
    <mergeCell ref="A4:G4"/>
    <mergeCell ref="A5:G5"/>
    <mergeCell ref="A6:G6"/>
    <mergeCell ref="A7:G7"/>
    <mergeCell ref="A8:G8"/>
    <mergeCell ref="A9:G9"/>
    <mergeCell ref="A10:G10"/>
    <mergeCell ref="A11:G11"/>
    <mergeCell ref="A19:G19"/>
    <mergeCell ref="A20:G20"/>
    <mergeCell ref="A13:G13"/>
    <mergeCell ref="A14:G14"/>
    <mergeCell ref="A15:G15"/>
    <mergeCell ref="A16:G16"/>
    <mergeCell ref="A17:G17"/>
    <mergeCell ref="A18:G18"/>
  </mergeCells>
  <dataValidations count="1">
    <dataValidation type="list" allowBlank="1" showInputMessage="1" showErrorMessage="1" sqref="H2:H20" xr:uid="{1B375F94-D818-43A5-87BD-4AB8C65AC0BB}">
      <formula1>$L$13:$L$14</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S15"/>
  <sheetViews>
    <sheetView tabSelected="1" topLeftCell="A10" zoomScale="70" zoomScaleNormal="70" workbookViewId="0">
      <selection sqref="A1:F1"/>
    </sheetView>
  </sheetViews>
  <sheetFormatPr baseColWidth="10" defaultColWidth="11.42578125" defaultRowHeight="12.75" x14ac:dyDescent="0.2"/>
  <cols>
    <col min="1" max="1" width="25" style="3" customWidth="1"/>
    <col min="2" max="2" width="30.7109375" style="3" customWidth="1"/>
    <col min="3" max="3" width="19.5703125" style="3" customWidth="1"/>
    <col min="4" max="4" width="22.7109375" style="3" customWidth="1"/>
    <col min="5" max="5" width="29.28515625" style="3" customWidth="1"/>
    <col min="6" max="6" width="23.42578125" style="3" customWidth="1"/>
    <col min="7" max="7" width="42.140625" style="3" customWidth="1"/>
    <col min="8" max="8" width="25.140625" style="3" customWidth="1"/>
    <col min="9" max="9" width="25" style="3" customWidth="1"/>
    <col min="10" max="10" width="27" style="3" customWidth="1"/>
    <col min="11" max="11" width="18.85546875" style="3" hidden="1" customWidth="1"/>
    <col min="12" max="12" width="24" style="3" customWidth="1"/>
    <col min="13" max="13" width="24.7109375" style="3" customWidth="1"/>
    <col min="14" max="14" width="39" style="3" customWidth="1"/>
    <col min="15" max="15" width="38.85546875" style="3" customWidth="1"/>
    <col min="16" max="16" width="30" style="3" customWidth="1"/>
    <col min="17" max="17" width="33.140625" style="3" customWidth="1"/>
    <col min="18" max="18" width="73" style="3" customWidth="1"/>
    <col min="19" max="19" width="53.42578125" style="3" customWidth="1"/>
    <col min="20" max="20" width="47.28515625" style="3" customWidth="1"/>
    <col min="21" max="21" width="28.28515625" style="2" customWidth="1"/>
    <col min="22" max="22" width="25.28515625" style="2" customWidth="1"/>
    <col min="23" max="23" width="24" style="2" customWidth="1"/>
    <col min="24" max="24" width="15.7109375" style="2" customWidth="1"/>
    <col min="25" max="25" width="28.140625" style="2" customWidth="1"/>
    <col min="26" max="26" width="32.42578125" style="2" customWidth="1"/>
    <col min="27" max="27" width="25" style="2" customWidth="1"/>
    <col min="28" max="28" width="15.7109375" style="2" customWidth="1"/>
    <col min="29" max="29" width="33.140625" style="2" customWidth="1"/>
    <col min="30" max="30" width="34" style="2" customWidth="1"/>
    <col min="31" max="31" width="15.7109375" style="2" customWidth="1"/>
    <col min="32" max="32" width="30" style="2" customWidth="1"/>
    <col min="33" max="33" width="44.140625" style="2" customWidth="1"/>
    <col min="34" max="34" width="18.85546875" style="2" customWidth="1"/>
    <col min="35" max="35" width="37.42578125" style="3" customWidth="1"/>
    <col min="36" max="36" width="22.140625" style="3" customWidth="1"/>
    <col min="37" max="37" width="24.28515625" style="3" customWidth="1"/>
    <col min="38" max="38" width="28.28515625" style="3" customWidth="1"/>
    <col min="39" max="41" width="15.7109375" style="3" customWidth="1"/>
    <col min="42" max="42" width="56.85546875" style="4" customWidth="1"/>
    <col min="43" max="43" width="30.7109375" style="3" customWidth="1"/>
    <col min="44" max="44" width="49.5703125" style="3" customWidth="1"/>
    <col min="45" max="45" width="55.5703125" style="1" customWidth="1"/>
    <col min="46" max="46" width="54.7109375" style="1" customWidth="1"/>
    <col min="47" max="47" width="44" style="1" customWidth="1"/>
    <col min="48" max="97" width="11.42578125" style="1"/>
    <col min="98" max="16384" width="11.42578125" style="3"/>
  </cols>
  <sheetData>
    <row r="1" spans="1:55" ht="37.5" customHeight="1" x14ac:dyDescent="0.2">
      <c r="A1" s="65" t="s">
        <v>246</v>
      </c>
      <c r="B1" s="65"/>
      <c r="C1" s="65"/>
      <c r="D1" s="65"/>
      <c r="E1" s="65"/>
      <c r="F1" s="65"/>
      <c r="G1" s="1"/>
      <c r="H1" s="1"/>
      <c r="I1" s="1"/>
      <c r="J1" s="1"/>
      <c r="K1" s="1"/>
      <c r="L1" s="1"/>
      <c r="M1" s="1"/>
      <c r="N1" s="1"/>
      <c r="O1" s="1"/>
      <c r="P1" s="1"/>
      <c r="Q1" s="1"/>
      <c r="R1" s="1"/>
      <c r="S1" s="1"/>
      <c r="T1" s="1"/>
      <c r="U1" s="31"/>
      <c r="V1" s="31"/>
      <c r="W1" s="31"/>
      <c r="X1" s="31"/>
      <c r="Y1" s="31"/>
      <c r="Z1" s="31"/>
      <c r="AA1" s="31"/>
      <c r="AB1" s="31"/>
      <c r="AC1" s="31"/>
      <c r="AD1" s="31"/>
      <c r="AE1" s="31"/>
      <c r="AF1" s="31"/>
      <c r="AG1" s="31"/>
      <c r="AH1" s="31"/>
      <c r="AI1" s="1"/>
      <c r="AJ1" s="1"/>
      <c r="AK1" s="1"/>
      <c r="AL1" s="1"/>
      <c r="AM1" s="1"/>
      <c r="AN1" s="1"/>
      <c r="AO1" s="1"/>
      <c r="AP1" s="32"/>
      <c r="AQ1" s="1"/>
      <c r="AR1" s="1"/>
    </row>
    <row r="2" spans="1:55" ht="37.5" customHeight="1" thickBot="1" x14ac:dyDescent="0.25">
      <c r="A2" s="30"/>
      <c r="B2" s="30"/>
      <c r="C2" s="30"/>
      <c r="D2" s="30"/>
      <c r="E2" s="30"/>
      <c r="F2" s="30"/>
      <c r="G2" s="1"/>
      <c r="H2" s="1"/>
      <c r="I2" s="1"/>
      <c r="J2" s="1"/>
      <c r="K2" s="1"/>
      <c r="L2" s="1"/>
      <c r="M2" s="1"/>
      <c r="N2" s="1"/>
      <c r="O2" s="1"/>
      <c r="P2" s="1"/>
      <c r="Q2" s="1"/>
      <c r="R2" s="1"/>
      <c r="S2" s="1"/>
      <c r="T2" s="1"/>
      <c r="U2" s="31"/>
      <c r="V2" s="31"/>
      <c r="W2" s="31"/>
      <c r="X2" s="31"/>
      <c r="Y2" s="31"/>
      <c r="Z2" s="31"/>
      <c r="AA2" s="31"/>
      <c r="AB2" s="31"/>
      <c r="AC2" s="31"/>
      <c r="AD2" s="31"/>
      <c r="AE2" s="31"/>
      <c r="AF2" s="31"/>
      <c r="AG2" s="31"/>
      <c r="AH2" s="31"/>
      <c r="AI2" s="1"/>
      <c r="AJ2" s="1"/>
      <c r="AK2" s="1"/>
      <c r="AL2" s="1"/>
      <c r="AM2" s="1"/>
      <c r="AN2" s="1"/>
      <c r="AO2" s="1"/>
      <c r="AP2" s="32"/>
      <c r="AQ2" s="1"/>
      <c r="AR2" s="1"/>
    </row>
    <row r="3" spans="1:55" s="12" customFormat="1" ht="188.25" thickBot="1" x14ac:dyDescent="0.3">
      <c r="A3" s="15" t="s">
        <v>22</v>
      </c>
      <c r="B3" s="15" t="s">
        <v>23</v>
      </c>
      <c r="C3" s="15" t="s">
        <v>24</v>
      </c>
      <c r="D3" s="15" t="s">
        <v>25</v>
      </c>
      <c r="E3" s="15" t="s">
        <v>26</v>
      </c>
      <c r="F3" s="33" t="s">
        <v>238</v>
      </c>
      <c r="G3" s="33" t="s">
        <v>239</v>
      </c>
      <c r="H3" s="33" t="s">
        <v>240</v>
      </c>
      <c r="I3" s="33" t="s">
        <v>27</v>
      </c>
      <c r="J3" s="34" t="s">
        <v>28</v>
      </c>
      <c r="K3" s="25" t="s">
        <v>29</v>
      </c>
      <c r="L3" s="15" t="s">
        <v>30</v>
      </c>
      <c r="M3" s="15" t="s">
        <v>31</v>
      </c>
      <c r="N3" s="15" t="s">
        <v>32</v>
      </c>
      <c r="O3" s="15" t="s">
        <v>33</v>
      </c>
      <c r="P3" s="26" t="s">
        <v>34</v>
      </c>
      <c r="Q3" s="26" t="s">
        <v>243</v>
      </c>
      <c r="R3" s="26" t="s">
        <v>244</v>
      </c>
      <c r="S3" s="26" t="s">
        <v>245</v>
      </c>
      <c r="T3" s="26" t="s">
        <v>35</v>
      </c>
      <c r="U3" s="15" t="s">
        <v>36</v>
      </c>
      <c r="V3" s="15" t="s">
        <v>37</v>
      </c>
      <c r="W3" s="15" t="s">
        <v>38</v>
      </c>
      <c r="X3" s="15" t="s">
        <v>39</v>
      </c>
      <c r="Y3" s="15" t="s">
        <v>40</v>
      </c>
      <c r="Z3" s="15" t="s">
        <v>41</v>
      </c>
      <c r="AA3" s="15" t="s">
        <v>42</v>
      </c>
      <c r="AB3" s="15" t="s">
        <v>43</v>
      </c>
      <c r="AC3" s="15" t="s">
        <v>44</v>
      </c>
      <c r="AD3" s="15" t="s">
        <v>45</v>
      </c>
      <c r="AE3" s="15" t="s">
        <v>46</v>
      </c>
      <c r="AF3" s="15" t="s">
        <v>47</v>
      </c>
      <c r="AG3" s="15" t="s">
        <v>48</v>
      </c>
      <c r="AH3" s="15" t="s">
        <v>49</v>
      </c>
      <c r="AI3" s="35" t="s">
        <v>50</v>
      </c>
      <c r="AJ3" s="15" t="s">
        <v>51</v>
      </c>
      <c r="AK3" s="15" t="s">
        <v>52</v>
      </c>
      <c r="AL3" s="15" t="s">
        <v>53</v>
      </c>
      <c r="AM3" s="15" t="s">
        <v>54</v>
      </c>
      <c r="AN3" s="15" t="s">
        <v>55</v>
      </c>
      <c r="AO3" s="15" t="s">
        <v>56</v>
      </c>
      <c r="AP3" s="15" t="s">
        <v>230</v>
      </c>
      <c r="AQ3" s="15" t="s">
        <v>57</v>
      </c>
      <c r="AR3" s="15" t="s">
        <v>58</v>
      </c>
      <c r="AS3" s="15" t="s">
        <v>59</v>
      </c>
      <c r="AT3" s="15" t="s">
        <v>60</v>
      </c>
      <c r="AU3" s="16" t="s">
        <v>61</v>
      </c>
    </row>
    <row r="4" spans="1:55" s="13" customFormat="1" ht="215.25" customHeight="1" x14ac:dyDescent="0.25">
      <c r="A4" s="43" t="s">
        <v>62</v>
      </c>
      <c r="B4" s="70" t="s">
        <v>63</v>
      </c>
      <c r="C4" s="71" t="s">
        <v>64</v>
      </c>
      <c r="D4" s="73" t="s">
        <v>65</v>
      </c>
      <c r="E4" s="63" t="s">
        <v>66</v>
      </c>
      <c r="F4" s="20" t="s">
        <v>67</v>
      </c>
      <c r="G4" s="63" t="s">
        <v>68</v>
      </c>
      <c r="H4" s="63" t="s">
        <v>69</v>
      </c>
      <c r="I4" s="63" t="s">
        <v>70</v>
      </c>
      <c r="J4" s="53" t="str">
        <f>IF(K4&lt;6,"Moderado (3)",IF(K4&lt;12,"Mayor (4)","Catastrófico (5)"))</f>
        <v>Mayor (4)</v>
      </c>
      <c r="K4" s="55">
        <f>COUNTIF('Criterios impacto 1'!H2:H20,"SI")</f>
        <v>8</v>
      </c>
      <c r="L4" s="61" t="str">
        <f>VLOOKUP(CONCATENATE(I4,J4),[2]Parámetros!$A$56:$B$80,2,FALSE)</f>
        <v>Alto (4)</v>
      </c>
      <c r="M4" s="9" t="s">
        <v>71</v>
      </c>
      <c r="N4" s="41" t="s">
        <v>72</v>
      </c>
      <c r="O4" s="9" t="s">
        <v>236</v>
      </c>
      <c r="P4" s="9" t="s">
        <v>73</v>
      </c>
      <c r="Q4" s="9" t="s">
        <v>74</v>
      </c>
      <c r="R4" s="9" t="s">
        <v>75</v>
      </c>
      <c r="S4" s="9" t="s">
        <v>76</v>
      </c>
      <c r="T4" s="9" t="s">
        <v>77</v>
      </c>
      <c r="U4" s="11">
        <v>15</v>
      </c>
      <c r="V4" s="11">
        <v>15</v>
      </c>
      <c r="W4" s="11">
        <v>15</v>
      </c>
      <c r="X4" s="11">
        <v>15</v>
      </c>
      <c r="Y4" s="11">
        <v>15</v>
      </c>
      <c r="Z4" s="11">
        <v>15</v>
      </c>
      <c r="AA4" s="11">
        <v>10</v>
      </c>
      <c r="AB4" s="10">
        <f t="shared" ref="AB4" si="0">SUM(U4:AA4)</f>
        <v>100</v>
      </c>
      <c r="AC4" s="10" t="str">
        <f t="shared" ref="AC4" si="1">_xlfn.IFS(AB4&lt;=85,"Débil",AB4&gt;=96,"Fuerte",AB4&gt;=86,"Moderado")</f>
        <v>Fuerte</v>
      </c>
      <c r="AD4" s="10" t="s">
        <v>78</v>
      </c>
      <c r="AE4" s="10" t="str">
        <f>VLOOKUP(CONCATENATE(AC4,AD4),Parámetros!$A$2:$B$10,2,FALSE)</f>
        <v>Fuerte</v>
      </c>
      <c r="AF4" s="10">
        <f t="shared" ref="AF4" si="2">_xlfn.IFS(AE4="Fuerte",100,AE4="Moderado",50,AE4="Débil",0)</f>
        <v>100</v>
      </c>
      <c r="AG4" s="49" t="str">
        <f>_xlfn.IFS(AVERAGE(AF4:AF5)=100,"Fuerte",AVERAGE(AF4)&lt;50,"Débil",AVERAGE(AF4)&gt;=50,"Moderado")</f>
        <v>Fuerte</v>
      </c>
      <c r="AH4" s="10" t="s">
        <v>79</v>
      </c>
      <c r="AI4" s="28" t="s">
        <v>80</v>
      </c>
      <c r="AJ4" s="10">
        <f>VLOOKUP(CONCATENATE(AG4,AH4,AI4),Parámetros!$A$13:$B$24,2,FALSE)</f>
        <v>2</v>
      </c>
      <c r="AK4" s="10">
        <f>VLOOKUP(CONCATENATE(AG4,AH4,AI4),Parámetros!$A$27:$B$38,2,FALSE)</f>
        <v>0</v>
      </c>
      <c r="AL4" s="57" t="s">
        <v>70</v>
      </c>
      <c r="AM4" s="57" t="s">
        <v>81</v>
      </c>
      <c r="AN4" s="46" t="str">
        <f>VLOOKUP(CONCATENATE(AL4,AM4),Parámetros!$A$56:$B$80,2,FALSE)</f>
        <v>Alto (4)</v>
      </c>
      <c r="AO4" s="49" t="s">
        <v>82</v>
      </c>
      <c r="AP4" s="29" t="s">
        <v>83</v>
      </c>
      <c r="AQ4" s="66" t="s">
        <v>84</v>
      </c>
      <c r="AR4" s="20" t="s">
        <v>247</v>
      </c>
      <c r="AS4" s="20" t="s">
        <v>249</v>
      </c>
      <c r="AT4" s="41" t="s">
        <v>85</v>
      </c>
      <c r="AU4" s="44" t="s">
        <v>234</v>
      </c>
      <c r="AV4" s="12"/>
      <c r="AW4" s="12"/>
      <c r="AX4" s="12"/>
      <c r="AY4" s="12"/>
      <c r="AZ4" s="12"/>
      <c r="BA4" s="12"/>
      <c r="BB4" s="12"/>
      <c r="BC4" s="12"/>
    </row>
    <row r="5" spans="1:55" s="14" customFormat="1" ht="176.25" customHeight="1" x14ac:dyDescent="0.3">
      <c r="A5" s="43"/>
      <c r="B5" s="70"/>
      <c r="C5" s="72"/>
      <c r="D5" s="74"/>
      <c r="E5" s="64"/>
      <c r="F5" s="22" t="s">
        <v>86</v>
      </c>
      <c r="G5" s="64"/>
      <c r="H5" s="64"/>
      <c r="I5" s="64"/>
      <c r="J5" s="54"/>
      <c r="K5" s="56"/>
      <c r="L5" s="61"/>
      <c r="M5" s="9" t="s">
        <v>71</v>
      </c>
      <c r="N5" s="42"/>
      <c r="O5" s="27" t="s">
        <v>237</v>
      </c>
      <c r="P5" s="9" t="s">
        <v>87</v>
      </c>
      <c r="Q5" s="9" t="s">
        <v>88</v>
      </c>
      <c r="R5" s="9" t="s">
        <v>89</v>
      </c>
      <c r="S5" s="9" t="s">
        <v>90</v>
      </c>
      <c r="T5" s="9" t="s">
        <v>91</v>
      </c>
      <c r="U5" s="11">
        <v>15</v>
      </c>
      <c r="V5" s="11">
        <v>15</v>
      </c>
      <c r="W5" s="11">
        <v>15</v>
      </c>
      <c r="X5" s="11">
        <v>15</v>
      </c>
      <c r="Y5" s="11">
        <v>15</v>
      </c>
      <c r="Z5" s="11">
        <v>15</v>
      </c>
      <c r="AA5" s="11">
        <v>10</v>
      </c>
      <c r="AB5" s="10">
        <f t="shared" ref="AB5" si="3">SUM(U5:AA5)</f>
        <v>100</v>
      </c>
      <c r="AC5" s="10" t="str">
        <f t="shared" ref="AC5" si="4">_xlfn.IFS(AB5&lt;=85,"Débil",AB5&gt;=96,"Fuerte",AB5&gt;=86,"Moderado")</f>
        <v>Fuerte</v>
      </c>
      <c r="AD5" s="10" t="s">
        <v>78</v>
      </c>
      <c r="AE5" s="10" t="str">
        <f>VLOOKUP(CONCATENATE(AC5,AD5),Parámetros!$A$2:$B$10,2,FALSE)</f>
        <v>Fuerte</v>
      </c>
      <c r="AF5" s="10">
        <f t="shared" ref="AF5" si="5">_xlfn.IFS(AE5="Fuerte",100,AE5="Moderado",50,AE5="Débil",0)</f>
        <v>100</v>
      </c>
      <c r="AG5" s="50"/>
      <c r="AH5" s="10" t="s">
        <v>79</v>
      </c>
      <c r="AI5" s="10" t="s">
        <v>80</v>
      </c>
      <c r="AJ5" s="10">
        <f>VLOOKUP(CONCATENATE(AG4,AH5,AI5),Parámetros!$A$13:$B$24,2,FALSE)</f>
        <v>2</v>
      </c>
      <c r="AK5" s="10">
        <f>VLOOKUP(CONCATENATE(AG4,AH5,AI5),Parámetros!$A$27:$B$38,2,FALSE)</f>
        <v>0</v>
      </c>
      <c r="AL5" s="58"/>
      <c r="AM5" s="58"/>
      <c r="AN5" s="47"/>
      <c r="AO5" s="50"/>
      <c r="AP5" s="21" t="s">
        <v>92</v>
      </c>
      <c r="AQ5" s="67"/>
      <c r="AR5" s="20" t="s">
        <v>248</v>
      </c>
      <c r="AS5" s="20" t="s">
        <v>250</v>
      </c>
      <c r="AT5" s="69"/>
      <c r="AU5" s="68"/>
    </row>
    <row r="6" spans="1:55" s="1" customFormat="1" ht="148.5" customHeight="1" x14ac:dyDescent="0.2">
      <c r="A6" s="43"/>
      <c r="B6" s="43" t="s">
        <v>93</v>
      </c>
      <c r="C6" s="50" t="s">
        <v>64</v>
      </c>
      <c r="D6" s="52" t="s">
        <v>65</v>
      </c>
      <c r="E6" s="42" t="s">
        <v>66</v>
      </c>
      <c r="F6" s="19" t="s">
        <v>94</v>
      </c>
      <c r="G6" s="42" t="s">
        <v>95</v>
      </c>
      <c r="H6" s="50" t="s">
        <v>96</v>
      </c>
      <c r="I6" s="40" t="s">
        <v>70</v>
      </c>
      <c r="J6" s="53" t="str">
        <f>IF(K6&lt;6,"Moderado (3)",IF(K6&lt;12,"Mayor (4)","Catastrófico (5)"))</f>
        <v>Mayor (4)</v>
      </c>
      <c r="K6" s="55">
        <f>COUNTIF('Criterios impacto 2'!H2:H20,"SI")</f>
        <v>8</v>
      </c>
      <c r="L6" s="61" t="str">
        <f>VLOOKUP(CONCATENATE(I6,J6),[2]Parámetros!$A$56:$B$80,2,FALSE)</f>
        <v>Alto (4)</v>
      </c>
      <c r="M6" s="18" t="s">
        <v>71</v>
      </c>
      <c r="N6" s="43" t="s">
        <v>72</v>
      </c>
      <c r="O6" s="9" t="s">
        <v>97</v>
      </c>
      <c r="P6" s="9" t="s">
        <v>98</v>
      </c>
      <c r="Q6" s="9" t="s">
        <v>99</v>
      </c>
      <c r="R6" s="9" t="s">
        <v>100</v>
      </c>
      <c r="S6" s="9" t="s">
        <v>101</v>
      </c>
      <c r="T6" s="9" t="s">
        <v>102</v>
      </c>
      <c r="U6" s="10">
        <v>15</v>
      </c>
      <c r="V6" s="10">
        <v>15</v>
      </c>
      <c r="W6" s="10">
        <v>15</v>
      </c>
      <c r="X6" s="10">
        <v>15</v>
      </c>
      <c r="Y6" s="10">
        <v>15</v>
      </c>
      <c r="Z6" s="10">
        <v>15</v>
      </c>
      <c r="AA6" s="10">
        <v>10</v>
      </c>
      <c r="AB6" s="10">
        <f t="shared" ref="AB6:AB7" si="6">SUM(U6:AA6)</f>
        <v>100</v>
      </c>
      <c r="AC6" s="10" t="s">
        <v>78</v>
      </c>
      <c r="AD6" s="10" t="s">
        <v>78</v>
      </c>
      <c r="AE6" s="10" t="str">
        <f>VLOOKUP(CONCATENATE(AC6,AD6),[2]Parámetros!$A$2:$B$10,2,FALSE)</f>
        <v>Fuerte</v>
      </c>
      <c r="AF6" s="10">
        <v>100</v>
      </c>
      <c r="AG6" s="43" t="s">
        <v>78</v>
      </c>
      <c r="AH6" s="18" t="s">
        <v>79</v>
      </c>
      <c r="AI6" s="10" t="s">
        <v>80</v>
      </c>
      <c r="AJ6" s="10">
        <f>VLOOKUP(CONCATENATE(AG6,AH6,AI6),[2]Parámetros!$A$13:$B$24,2,FALSE)</f>
        <v>2</v>
      </c>
      <c r="AK6" s="10">
        <f>VLOOKUP(CONCATENATE(AG6,AH6,AI6),[2]Parámetros!$A$27:$B$38,2,FALSE)</f>
        <v>0</v>
      </c>
      <c r="AL6" s="62" t="s">
        <v>70</v>
      </c>
      <c r="AM6" s="57" t="s">
        <v>81</v>
      </c>
      <c r="AN6" s="46" t="str">
        <f>VLOOKUP(CONCATENATE(AL6,AM6),Parámetros!$A$56:$B$80,2,FALSE)</f>
        <v>Alto (4)</v>
      </c>
      <c r="AO6" s="43" t="s">
        <v>82</v>
      </c>
      <c r="AP6" s="59" t="s">
        <v>103</v>
      </c>
      <c r="AQ6" s="40" t="s">
        <v>104</v>
      </c>
      <c r="AR6" s="60" t="s">
        <v>252</v>
      </c>
      <c r="AS6" s="40" t="s">
        <v>251</v>
      </c>
      <c r="AT6" s="41" t="s">
        <v>85</v>
      </c>
      <c r="AU6" s="44" t="s">
        <v>234</v>
      </c>
    </row>
    <row r="7" spans="1:55" s="1" customFormat="1" ht="112.5" x14ac:dyDescent="0.2">
      <c r="A7" s="43"/>
      <c r="B7" s="43"/>
      <c r="C7" s="43"/>
      <c r="D7" s="79"/>
      <c r="E7" s="40"/>
      <c r="F7" s="9" t="s">
        <v>105</v>
      </c>
      <c r="G7" s="40"/>
      <c r="H7" s="43"/>
      <c r="I7" s="40"/>
      <c r="J7" s="54"/>
      <c r="K7" s="56"/>
      <c r="L7" s="61"/>
      <c r="M7" s="10" t="s">
        <v>71</v>
      </c>
      <c r="N7" s="43"/>
      <c r="O7" s="9" t="s">
        <v>106</v>
      </c>
      <c r="P7" s="9" t="s">
        <v>107</v>
      </c>
      <c r="Q7" s="10" t="s">
        <v>108</v>
      </c>
      <c r="R7" s="9" t="s">
        <v>109</v>
      </c>
      <c r="S7" s="9" t="s">
        <v>110</v>
      </c>
      <c r="T7" s="9" t="s">
        <v>111</v>
      </c>
      <c r="U7" s="10">
        <v>15</v>
      </c>
      <c r="V7" s="10">
        <v>15</v>
      </c>
      <c r="W7" s="10">
        <v>15</v>
      </c>
      <c r="X7" s="10">
        <v>15</v>
      </c>
      <c r="Y7" s="10">
        <v>15</v>
      </c>
      <c r="Z7" s="10">
        <v>15</v>
      </c>
      <c r="AA7" s="10">
        <v>10</v>
      </c>
      <c r="AB7" s="10">
        <f t="shared" si="6"/>
        <v>100</v>
      </c>
      <c r="AC7" s="10" t="s">
        <v>78</v>
      </c>
      <c r="AD7" s="10" t="s">
        <v>78</v>
      </c>
      <c r="AE7" s="10" t="str">
        <f>VLOOKUP(CONCATENATE(AC7,AD7),[2]Parámetros!$A$2:$B$10,2,FALSE)</f>
        <v>Fuerte</v>
      </c>
      <c r="AF7" s="10">
        <v>100</v>
      </c>
      <c r="AG7" s="43"/>
      <c r="AH7" s="10" t="s">
        <v>79</v>
      </c>
      <c r="AI7" s="10" t="s">
        <v>80</v>
      </c>
      <c r="AJ7" s="10">
        <f>VLOOKUP(CONCATENATE(AG6,AH7,AI7),[2]Parámetros!$A$13:$B$24,2,FALSE)</f>
        <v>2</v>
      </c>
      <c r="AK7" s="10">
        <f>VLOOKUP(CONCATENATE(AG6,AH7,AI7),[2]Parámetros!$A$27:$B$38,2,FALSE)</f>
        <v>0</v>
      </c>
      <c r="AL7" s="62"/>
      <c r="AM7" s="58"/>
      <c r="AN7" s="47"/>
      <c r="AO7" s="43"/>
      <c r="AP7" s="59"/>
      <c r="AQ7" s="40"/>
      <c r="AR7" s="40"/>
      <c r="AS7" s="40"/>
      <c r="AT7" s="42"/>
      <c r="AU7" s="45"/>
    </row>
    <row r="8" spans="1:55" s="1" customFormat="1" ht="206.25" x14ac:dyDescent="0.2">
      <c r="A8" s="43"/>
      <c r="B8" s="43" t="s">
        <v>63</v>
      </c>
      <c r="C8" s="49" t="s">
        <v>64</v>
      </c>
      <c r="D8" s="51" t="s">
        <v>65</v>
      </c>
      <c r="E8" s="41" t="s">
        <v>66</v>
      </c>
      <c r="F8" s="41" t="s">
        <v>112</v>
      </c>
      <c r="G8" s="49" t="s">
        <v>113</v>
      </c>
      <c r="H8" s="41" t="s">
        <v>114</v>
      </c>
      <c r="I8" s="41" t="s">
        <v>70</v>
      </c>
      <c r="J8" s="53" t="str">
        <f>IF(K8&lt;6,"Moderado (3)",IF(K8&lt;12,"Mayor (4)","Catastrófico (5)"))</f>
        <v>Mayor (4)</v>
      </c>
      <c r="K8" s="55">
        <f>COUNTIF('Criterios impacto 3'!H2:H20,"SI")</f>
        <v>8</v>
      </c>
      <c r="L8" s="46" t="str">
        <f>VLOOKUP(CONCATENATE(I8,J8),[2]Parámetros!$A$56:$B$80,2,FALSE)</f>
        <v>Alto (4)</v>
      </c>
      <c r="M8" s="17" t="s">
        <v>71</v>
      </c>
      <c r="N8" s="41" t="s">
        <v>72</v>
      </c>
      <c r="O8" s="27" t="s">
        <v>236</v>
      </c>
      <c r="P8" s="9" t="s">
        <v>115</v>
      </c>
      <c r="Q8" s="9" t="s">
        <v>116</v>
      </c>
      <c r="R8" s="9" t="s">
        <v>117</v>
      </c>
      <c r="S8" s="10" t="s">
        <v>118</v>
      </c>
      <c r="T8" s="9" t="s">
        <v>119</v>
      </c>
      <c r="U8" s="11">
        <v>15</v>
      </c>
      <c r="V8" s="11">
        <v>15</v>
      </c>
      <c r="W8" s="11">
        <v>15</v>
      </c>
      <c r="X8" s="11">
        <v>15</v>
      </c>
      <c r="Y8" s="11">
        <v>15</v>
      </c>
      <c r="Z8" s="11">
        <v>15</v>
      </c>
      <c r="AA8" s="11">
        <v>10</v>
      </c>
      <c r="AB8" s="10">
        <f t="shared" ref="AB8:AB9" si="7">SUM(U8:AA8)</f>
        <v>100</v>
      </c>
      <c r="AC8" s="10" t="s">
        <v>78</v>
      </c>
      <c r="AD8" s="10" t="s">
        <v>78</v>
      </c>
      <c r="AE8" s="10" t="str">
        <f>VLOOKUP(CONCATENATE(AC8,AD8),[2]Parámetros!$A$2:$B$10,2,FALSE)</f>
        <v>Fuerte</v>
      </c>
      <c r="AF8" s="10">
        <v>100</v>
      </c>
      <c r="AG8" s="49" t="s">
        <v>120</v>
      </c>
      <c r="AH8" s="10" t="s">
        <v>79</v>
      </c>
      <c r="AI8" s="10" t="s">
        <v>80</v>
      </c>
      <c r="AJ8" s="10">
        <v>2</v>
      </c>
      <c r="AK8" s="10">
        <v>0</v>
      </c>
      <c r="AL8" s="57" t="s">
        <v>70</v>
      </c>
      <c r="AM8" s="57" t="s">
        <v>81</v>
      </c>
      <c r="AN8" s="46" t="str">
        <f>VLOOKUP(CONCATENATE(AL8,AM8),Parámetros!$A$56:$B$80,2,FALSE)</f>
        <v>Alto (4)</v>
      </c>
      <c r="AO8" s="41" t="s">
        <v>82</v>
      </c>
      <c r="AP8" s="81" t="s">
        <v>122</v>
      </c>
      <c r="AQ8" s="40" t="s">
        <v>104</v>
      </c>
      <c r="AR8" s="48" t="s">
        <v>233</v>
      </c>
      <c r="AS8" s="40" t="s">
        <v>123</v>
      </c>
      <c r="AT8" s="41" t="s">
        <v>85</v>
      </c>
      <c r="AU8" s="44" t="s">
        <v>234</v>
      </c>
    </row>
    <row r="9" spans="1:55" s="1" customFormat="1" ht="112.5" x14ac:dyDescent="0.2">
      <c r="A9" s="43"/>
      <c r="B9" s="43"/>
      <c r="C9" s="50"/>
      <c r="D9" s="52"/>
      <c r="E9" s="42"/>
      <c r="F9" s="42"/>
      <c r="G9" s="50"/>
      <c r="H9" s="42"/>
      <c r="I9" s="42"/>
      <c r="J9" s="54"/>
      <c r="K9" s="56"/>
      <c r="L9" s="47"/>
      <c r="M9" s="9" t="s">
        <v>71</v>
      </c>
      <c r="N9" s="42"/>
      <c r="O9" s="9" t="s">
        <v>124</v>
      </c>
      <c r="P9" s="9" t="s">
        <v>125</v>
      </c>
      <c r="Q9" s="9" t="s">
        <v>126</v>
      </c>
      <c r="R9" s="9" t="s">
        <v>127</v>
      </c>
      <c r="S9" s="9" t="s">
        <v>128</v>
      </c>
      <c r="T9" s="9" t="s">
        <v>129</v>
      </c>
      <c r="U9" s="11">
        <v>15</v>
      </c>
      <c r="V9" s="11">
        <v>15</v>
      </c>
      <c r="W9" s="11">
        <v>15</v>
      </c>
      <c r="X9" s="11">
        <v>15</v>
      </c>
      <c r="Y9" s="11">
        <v>15</v>
      </c>
      <c r="Z9" s="11">
        <v>15</v>
      </c>
      <c r="AA9" s="11">
        <v>10</v>
      </c>
      <c r="AB9" s="10">
        <f t="shared" si="7"/>
        <v>100</v>
      </c>
      <c r="AC9" s="10" t="s">
        <v>120</v>
      </c>
      <c r="AD9" s="10" t="s">
        <v>78</v>
      </c>
      <c r="AE9" s="10" t="s">
        <v>78</v>
      </c>
      <c r="AF9" s="10">
        <v>100</v>
      </c>
      <c r="AG9" s="50"/>
      <c r="AH9" s="10" t="s">
        <v>79</v>
      </c>
      <c r="AI9" s="10" t="s">
        <v>80</v>
      </c>
      <c r="AJ9" s="10">
        <v>2</v>
      </c>
      <c r="AK9" s="10">
        <v>0</v>
      </c>
      <c r="AL9" s="58"/>
      <c r="AM9" s="58"/>
      <c r="AN9" s="47"/>
      <c r="AO9" s="42"/>
      <c r="AP9" s="82"/>
      <c r="AQ9" s="40"/>
      <c r="AR9" s="43"/>
      <c r="AS9" s="40"/>
      <c r="AT9" s="42"/>
      <c r="AU9" s="45"/>
    </row>
    <row r="10" spans="1:55" ht="30" customHeight="1" x14ac:dyDescent="0.2">
      <c r="A10" s="1"/>
      <c r="B10" s="1"/>
      <c r="C10" s="1"/>
      <c r="D10" s="1"/>
      <c r="E10" s="1"/>
      <c r="F10" s="1"/>
      <c r="G10" s="1"/>
      <c r="H10" s="1"/>
      <c r="I10" s="1"/>
      <c r="J10" s="1"/>
      <c r="K10" s="1"/>
      <c r="L10" s="1"/>
      <c r="M10" s="1"/>
      <c r="N10" s="1"/>
      <c r="O10" s="1"/>
      <c r="P10" s="1"/>
      <c r="Q10" s="1"/>
      <c r="R10" s="1"/>
      <c r="S10" s="1"/>
      <c r="T10" s="1"/>
      <c r="U10" s="31"/>
      <c r="V10" s="31"/>
      <c r="W10" s="31"/>
      <c r="X10" s="31"/>
      <c r="Y10" s="31"/>
      <c r="Z10" s="31"/>
      <c r="AA10" s="31"/>
      <c r="AB10" s="31"/>
      <c r="AC10" s="31"/>
      <c r="AD10" s="31"/>
      <c r="AE10" s="31"/>
      <c r="AF10" s="31"/>
      <c r="AG10" s="31"/>
      <c r="AH10" s="31"/>
      <c r="AI10" s="1"/>
      <c r="AJ10" s="1"/>
      <c r="AK10" s="1"/>
      <c r="AL10" s="1"/>
      <c r="AM10" s="1"/>
      <c r="AN10" s="1"/>
      <c r="AO10" s="1"/>
      <c r="AP10" s="32"/>
      <c r="AQ10" s="1"/>
      <c r="AR10" s="1"/>
    </row>
    <row r="11" spans="1:55" ht="30" customHeight="1" x14ac:dyDescent="0.2">
      <c r="A11" s="1"/>
      <c r="B11" s="1"/>
      <c r="C11" s="1"/>
      <c r="D11" s="1"/>
      <c r="E11" s="1"/>
      <c r="F11" s="1"/>
      <c r="G11" s="1"/>
      <c r="H11" s="1"/>
      <c r="I11" s="1"/>
      <c r="J11" s="1"/>
      <c r="K11" s="1"/>
      <c r="L11" s="1"/>
      <c r="M11" s="1"/>
      <c r="N11" s="1"/>
      <c r="O11" s="1"/>
      <c r="P11" s="1"/>
      <c r="Q11" s="1"/>
      <c r="R11" s="1"/>
      <c r="S11" s="1"/>
      <c r="T11" s="1"/>
      <c r="U11" s="31"/>
      <c r="V11" s="31"/>
      <c r="W11" s="31"/>
      <c r="X11" s="31"/>
      <c r="Y11" s="31"/>
      <c r="Z11" s="31"/>
      <c r="AA11" s="31"/>
      <c r="AB11" s="31"/>
      <c r="AC11" s="31"/>
      <c r="AD11" s="31"/>
      <c r="AE11" s="31"/>
      <c r="AF11" s="31"/>
      <c r="AG11" s="31"/>
      <c r="AH11" s="31"/>
      <c r="AI11" s="1"/>
      <c r="AJ11" s="1"/>
      <c r="AK11" s="1"/>
      <c r="AL11" s="1"/>
      <c r="AM11" s="1"/>
      <c r="AN11" s="1"/>
      <c r="AO11" s="1"/>
      <c r="AP11" s="32"/>
      <c r="AQ11" s="1"/>
      <c r="AR11" s="1"/>
    </row>
    <row r="12" spans="1:55" ht="21" customHeight="1" x14ac:dyDescent="0.25">
      <c r="A12" s="80" t="s">
        <v>241</v>
      </c>
      <c r="B12" s="80"/>
      <c r="C12" s="80"/>
      <c r="D12" s="80"/>
      <c r="E12" s="80"/>
      <c r="F12" s="80"/>
      <c r="G12" s="80"/>
      <c r="H12" s="1"/>
      <c r="I12" s="1"/>
      <c r="J12" s="1"/>
      <c r="K12" s="1"/>
      <c r="L12" s="1"/>
      <c r="M12" s="1"/>
      <c r="N12" s="1"/>
      <c r="O12" s="1"/>
      <c r="P12" s="1"/>
      <c r="Q12" s="1"/>
      <c r="R12" s="1"/>
      <c r="S12" s="1"/>
      <c r="T12" s="1"/>
      <c r="U12" s="31"/>
      <c r="V12" s="31"/>
      <c r="W12" s="31"/>
      <c r="X12" s="31"/>
      <c r="Y12" s="31"/>
      <c r="Z12" s="31"/>
      <c r="AA12" s="31"/>
      <c r="AB12" s="31"/>
      <c r="AC12" s="31"/>
      <c r="AD12" s="31"/>
      <c r="AE12" s="31"/>
      <c r="AF12" s="31"/>
      <c r="AG12" s="31"/>
      <c r="AH12" s="31"/>
      <c r="AI12" s="1"/>
      <c r="AJ12" s="1"/>
      <c r="AK12" s="1"/>
      <c r="AL12" s="1"/>
      <c r="AM12" s="1"/>
      <c r="AN12" s="1"/>
      <c r="AO12" s="1"/>
      <c r="AP12" s="32"/>
      <c r="AQ12" s="1"/>
      <c r="AR12" s="1"/>
    </row>
    <row r="13" spans="1:55" ht="185.25" customHeight="1" x14ac:dyDescent="0.2">
      <c r="A13" s="36" t="s">
        <v>242</v>
      </c>
      <c r="B13" s="75" t="s">
        <v>235</v>
      </c>
      <c r="C13" s="75"/>
      <c r="D13" s="75"/>
      <c r="E13" s="75"/>
      <c r="F13" s="75"/>
      <c r="G13" s="75"/>
      <c r="H13" s="1"/>
      <c r="I13" s="1"/>
      <c r="J13" s="1"/>
      <c r="K13" s="1"/>
      <c r="L13" s="1"/>
      <c r="M13" s="1"/>
      <c r="N13" s="1"/>
      <c r="O13" s="1"/>
      <c r="P13" s="1"/>
      <c r="Q13" s="1"/>
      <c r="R13" s="1"/>
      <c r="S13" s="1"/>
      <c r="T13" s="1"/>
      <c r="U13" s="31"/>
      <c r="V13" s="31"/>
      <c r="W13" s="31"/>
      <c r="X13" s="31"/>
      <c r="Y13" s="31"/>
      <c r="Z13" s="31"/>
      <c r="AA13" s="31"/>
      <c r="AB13" s="31"/>
      <c r="AC13" s="31"/>
      <c r="AD13" s="31"/>
      <c r="AE13" s="31"/>
      <c r="AF13" s="31"/>
      <c r="AG13" s="31"/>
      <c r="AH13" s="31"/>
      <c r="AI13" s="1"/>
      <c r="AJ13" s="1"/>
      <c r="AK13" s="1"/>
      <c r="AL13" s="1"/>
      <c r="AM13" s="1"/>
      <c r="AN13" s="1"/>
      <c r="AO13" s="1"/>
      <c r="AP13" s="32"/>
      <c r="AQ13" s="1"/>
      <c r="AR13" s="1"/>
    </row>
    <row r="14" spans="1:55" ht="55.5" customHeight="1" x14ac:dyDescent="0.2">
      <c r="A14" s="37" t="s">
        <v>232</v>
      </c>
      <c r="B14" s="76" t="s">
        <v>231</v>
      </c>
      <c r="C14" s="77"/>
      <c r="D14" s="77"/>
      <c r="E14" s="77"/>
      <c r="F14" s="77"/>
      <c r="G14" s="78"/>
      <c r="H14" s="1"/>
      <c r="I14" s="1"/>
      <c r="J14" s="1"/>
      <c r="K14" s="1"/>
      <c r="L14" s="1"/>
      <c r="M14" s="1"/>
      <c r="N14" s="1"/>
      <c r="O14" s="1"/>
      <c r="P14" s="1"/>
      <c r="Q14" s="1"/>
      <c r="R14" s="1"/>
      <c r="S14" s="1"/>
      <c r="T14" s="1"/>
      <c r="U14" s="31"/>
      <c r="V14" s="31"/>
      <c r="W14" s="31"/>
      <c r="X14" s="31"/>
      <c r="Y14" s="31"/>
      <c r="Z14" s="31"/>
      <c r="AA14" s="31"/>
      <c r="AB14" s="31"/>
      <c r="AC14" s="31"/>
      <c r="AD14" s="31"/>
      <c r="AE14" s="31"/>
      <c r="AF14" s="31"/>
      <c r="AG14" s="31"/>
      <c r="AH14" s="31"/>
      <c r="AI14" s="1"/>
      <c r="AJ14" s="1"/>
      <c r="AK14" s="1"/>
      <c r="AL14" s="1"/>
      <c r="AM14" s="1"/>
      <c r="AN14" s="1"/>
      <c r="AO14" s="1"/>
      <c r="AP14" s="32"/>
      <c r="AQ14" s="1"/>
      <c r="AR14" s="1"/>
    </row>
    <row r="15" spans="1:55" x14ac:dyDescent="0.2">
      <c r="H15" s="1"/>
      <c r="I15" s="1"/>
      <c r="J15" s="1"/>
      <c r="K15" s="1"/>
      <c r="L15" s="1"/>
      <c r="M15" s="1"/>
      <c r="N15" s="1"/>
      <c r="O15" s="1"/>
      <c r="P15" s="1"/>
      <c r="Q15" s="1"/>
      <c r="R15" s="1"/>
      <c r="S15" s="1"/>
      <c r="T15" s="1"/>
      <c r="U15" s="31"/>
      <c r="V15" s="31"/>
      <c r="W15" s="31"/>
      <c r="X15" s="31"/>
      <c r="Y15" s="31"/>
      <c r="Z15" s="31"/>
      <c r="AA15" s="31"/>
      <c r="AB15" s="31"/>
      <c r="AC15" s="31"/>
      <c r="AD15" s="31"/>
      <c r="AE15" s="31"/>
      <c r="AF15" s="31"/>
      <c r="AG15" s="31"/>
      <c r="AH15" s="31"/>
      <c r="AI15" s="1"/>
      <c r="AJ15" s="1"/>
      <c r="AK15" s="1"/>
      <c r="AL15" s="1"/>
      <c r="AM15" s="1"/>
      <c r="AN15" s="1"/>
      <c r="AO15" s="1"/>
      <c r="AP15" s="32"/>
      <c r="AQ15" s="1"/>
      <c r="AR15" s="1"/>
    </row>
  </sheetData>
  <sheetProtection selectLockedCells="1"/>
  <mergeCells count="69">
    <mergeCell ref="B13:G13"/>
    <mergeCell ref="B14:G14"/>
    <mergeCell ref="B6:B7"/>
    <mergeCell ref="C6:C7"/>
    <mergeCell ref="D6:D7"/>
    <mergeCell ref="G8:G9"/>
    <mergeCell ref="A12:G12"/>
    <mergeCell ref="A1:F1"/>
    <mergeCell ref="AQ4:AQ5"/>
    <mergeCell ref="AU4:AU5"/>
    <mergeCell ref="AT4:AT5"/>
    <mergeCell ref="N4:N5"/>
    <mergeCell ref="AG4:AG5"/>
    <mergeCell ref="AM4:AM5"/>
    <mergeCell ref="AL4:AL5"/>
    <mergeCell ref="AN4:AN5"/>
    <mergeCell ref="AO4:AO5"/>
    <mergeCell ref="L4:L5"/>
    <mergeCell ref="B4:B5"/>
    <mergeCell ref="C4:C5"/>
    <mergeCell ref="D4:D5"/>
    <mergeCell ref="E4:E5"/>
    <mergeCell ref="G4:G5"/>
    <mergeCell ref="H4:H5"/>
    <mergeCell ref="I4:I5"/>
    <mergeCell ref="J4:J5"/>
    <mergeCell ref="K4:K5"/>
    <mergeCell ref="AQ6:AQ7"/>
    <mergeCell ref="AR6:AR7"/>
    <mergeCell ref="AS6:AS7"/>
    <mergeCell ref="E6:E7"/>
    <mergeCell ref="L6:L7"/>
    <mergeCell ref="N6:N7"/>
    <mergeCell ref="AG6:AG7"/>
    <mergeCell ref="AM6:AM7"/>
    <mergeCell ref="AL6:AL7"/>
    <mergeCell ref="AN6:AN7"/>
    <mergeCell ref="AO6:AO7"/>
    <mergeCell ref="H6:H7"/>
    <mergeCell ref="I6:I7"/>
    <mergeCell ref="J6:J7"/>
    <mergeCell ref="K6:K7"/>
    <mergeCell ref="G6:G7"/>
    <mergeCell ref="N8:N9"/>
    <mergeCell ref="AG8:AG9"/>
    <mergeCell ref="AL8:AL9"/>
    <mergeCell ref="AM8:AM9"/>
    <mergeCell ref="AP6:AP7"/>
    <mergeCell ref="H8:H9"/>
    <mergeCell ref="I8:I9"/>
    <mergeCell ref="J8:J9"/>
    <mergeCell ref="L8:L9"/>
    <mergeCell ref="K8:K9"/>
    <mergeCell ref="AS8:AS9"/>
    <mergeCell ref="AT8:AT9"/>
    <mergeCell ref="A4:A9"/>
    <mergeCell ref="AU8:AU9"/>
    <mergeCell ref="AN8:AN9"/>
    <mergeCell ref="AO8:AO9"/>
    <mergeCell ref="AP8:AP9"/>
    <mergeCell ref="AQ8:AQ9"/>
    <mergeCell ref="AR8:AR9"/>
    <mergeCell ref="AU6:AU7"/>
    <mergeCell ref="AT6:AT7"/>
    <mergeCell ref="B8:B9"/>
    <mergeCell ref="C8:C9"/>
    <mergeCell ref="D8:D9"/>
    <mergeCell ref="E8:E9"/>
    <mergeCell ref="F8:F9"/>
  </mergeCells>
  <conditionalFormatting sqref="M5 L6:N6 L4:N4">
    <cfRule type="containsText" dxfId="22" priority="40" operator="containsText" text="Bajo">
      <formula>NOT(ISERROR(SEARCH("Bajo",L4)))</formula>
    </cfRule>
    <cfRule type="containsText" dxfId="21" priority="41" operator="containsText" text="Moderado">
      <formula>NOT(ISERROR(SEARCH("Moderado",L4)))</formula>
    </cfRule>
    <cfRule type="containsText" dxfId="20" priority="42" operator="containsText" text="Alto">
      <formula>NOT(ISERROR(SEARCH("Alto",L4)))</formula>
    </cfRule>
    <cfRule type="containsText" dxfId="19" priority="43" operator="containsText" text="Extremo">
      <formula>NOT(ISERROR(SEARCH("Extremo",L4)))</formula>
    </cfRule>
  </conditionalFormatting>
  <conditionalFormatting sqref="AN4">
    <cfRule type="containsText" dxfId="18" priority="36" operator="containsText" text="Alto">
      <formula>NOT(ISERROR(SEARCH("Alto",AN4)))</formula>
    </cfRule>
    <cfRule type="containsText" dxfId="17" priority="37" operator="containsText" text="Moderado">
      <formula>NOT(ISERROR(SEARCH("Moderado",AN4)))</formula>
    </cfRule>
    <cfRule type="containsText" dxfId="16" priority="38" operator="containsText" text="Bajo">
      <formula>NOT(ISERROR(SEARCH("Bajo",AN4)))</formula>
    </cfRule>
    <cfRule type="containsText" dxfId="15" priority="39" operator="containsText" text="Extremo">
      <formula>NOT(ISERROR(SEARCH("Extremo",AN4)))</formula>
    </cfRule>
  </conditionalFormatting>
  <conditionalFormatting sqref="L8">
    <cfRule type="containsText" dxfId="14" priority="16" operator="containsText" text="Bajo">
      <formula>NOT(ISERROR(SEARCH("Bajo",L8)))</formula>
    </cfRule>
    <cfRule type="containsText" dxfId="13" priority="17" operator="containsText" text="Moderado">
      <formula>NOT(ISERROR(SEARCH("Moderado",L8)))</formula>
    </cfRule>
    <cfRule type="containsText" dxfId="12" priority="18" operator="containsText" text="Alto">
      <formula>NOT(ISERROR(SEARCH("Alto",L8)))</formula>
    </cfRule>
    <cfRule type="containsText" dxfId="11" priority="19" operator="containsText" text="Extremo">
      <formula>NOT(ISERROR(SEARCH("Extremo",L8)))</formula>
    </cfRule>
  </conditionalFormatting>
  <conditionalFormatting sqref="AN6">
    <cfRule type="containsText" dxfId="10" priority="8" operator="containsText" text="Alto">
      <formula>NOT(ISERROR(SEARCH("Alto",AN6)))</formula>
    </cfRule>
    <cfRule type="containsText" dxfId="9" priority="9" operator="containsText" text="Moderado">
      <formula>NOT(ISERROR(SEARCH("Moderado",AN6)))</formula>
    </cfRule>
    <cfRule type="containsText" dxfId="8" priority="10" operator="containsText" text="Bajo">
      <formula>NOT(ISERROR(SEARCH("Bajo",AN6)))</formula>
    </cfRule>
    <cfRule type="containsText" dxfId="7" priority="11" operator="containsText" text="Extremo">
      <formula>NOT(ISERROR(SEARCH("Extremo",AN6)))</formula>
    </cfRule>
  </conditionalFormatting>
  <conditionalFormatting sqref="AN8">
    <cfRule type="containsText" dxfId="6" priority="4" operator="containsText" text="Alto">
      <formula>NOT(ISERROR(SEARCH("Alto",AN8)))</formula>
    </cfRule>
    <cfRule type="containsText" dxfId="5" priority="5" operator="containsText" text="Moderado">
      <formula>NOT(ISERROR(SEARCH("Moderado",AN8)))</formula>
    </cfRule>
    <cfRule type="containsText" dxfId="4" priority="6" operator="containsText" text="Bajo">
      <formula>NOT(ISERROR(SEARCH("Bajo",AN8)))</formula>
    </cfRule>
    <cfRule type="containsText" dxfId="3" priority="7" operator="containsText" text="Extremo">
      <formula>NOT(ISERROR(SEARCH("Extremo",AN8)))</formula>
    </cfRule>
  </conditionalFormatting>
  <conditionalFormatting sqref="K4">
    <cfRule type="containsText" dxfId="2" priority="3" operator="containsText" text="❌">
      <formula>NOT(ISERROR(SEARCH(("❌"),(K4))))</formula>
    </cfRule>
  </conditionalFormatting>
  <conditionalFormatting sqref="K6">
    <cfRule type="containsText" dxfId="1" priority="2" operator="containsText" text="❌">
      <formula>NOT(ISERROR(SEARCH(("❌"),(K6))))</formula>
    </cfRule>
  </conditionalFormatting>
  <conditionalFormatting sqref="K8">
    <cfRule type="containsText" dxfId="0" priority="1" operator="containsText" text="❌">
      <formula>NOT(ISERROR(SEARCH(("❌"),(K8))))</formula>
    </cfRule>
  </conditionalFormatting>
  <pageMargins left="0.70866141732283472" right="0.26" top="0.74803149606299213" bottom="0.74803149606299213" header="0.31496062992125984" footer="0.31496062992125984"/>
  <pageSetup scale="60" orientation="landscape" r:id="rId1"/>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0000000}">
          <x14:formula1>
            <xm:f>Parámetros!$A$40:$A$44</xm:f>
          </x14:formula1>
          <xm:sqref>AL4 I4</xm:sqref>
        </x14:dataValidation>
        <x14:dataValidation type="list" allowBlank="1" showInputMessage="1" showErrorMessage="1" xr:uid="{00000000-0002-0000-0000-000001000000}">
          <x14:formula1>
            <xm:f>Parámetros!$A$47:$A$51</xm:f>
          </x14:formula1>
          <xm:sqref>AM4 AM8 AM6</xm:sqref>
        </x14:dataValidation>
        <x14:dataValidation type="list" allowBlank="1" showInputMessage="1" showErrorMessage="1" xr:uid="{00000000-0002-0000-0000-000002000000}">
          <x14:formula1>
            <xm:f>Parámetros!$A$93:$A$96</xm:f>
          </x14:formula1>
          <xm:sqref>AO4 AO10:AO1048576</xm:sqref>
        </x14:dataValidation>
        <x14:dataValidation type="list" allowBlank="1" showInputMessage="1" showErrorMessage="1" xr:uid="{00000000-0002-0000-0000-000003000000}">
          <x14:formula1>
            <xm:f>Parámetros!$A$84:$A$85</xm:f>
          </x14:formula1>
          <xm:sqref>AH4:AH5</xm:sqref>
        </x14:dataValidation>
        <x14:dataValidation type="list" allowBlank="1" showInputMessage="1" showErrorMessage="1" xr:uid="{00000000-0002-0000-0000-000004000000}">
          <x14:formula1>
            <xm:f>Parámetros!$A$118:$A$120</xm:f>
          </x14:formula1>
          <xm:sqref>AD4:AD5</xm:sqref>
        </x14:dataValidation>
        <x14:dataValidation type="list" allowBlank="1" showInputMessage="1" showErrorMessage="1" xr:uid="{00000000-0002-0000-0000-000005000000}">
          <x14:formula1>
            <xm:f>Parámetros!$A$99:$A$115</xm:f>
          </x14:formula1>
          <xm:sqref>A4</xm:sqref>
        </x14:dataValidation>
        <x14:dataValidation type="list" allowBlank="1" showInputMessage="1" showErrorMessage="1" xr:uid="{00000000-0002-0000-0000-000006000000}">
          <x14:formula1>
            <xm:f>'E:\IDRD\Informes control interno\Respuesta OCI 348063\[7. GestionFinanciera24092020.xlsx]Parámetros'!#REF!</xm:f>
          </x14:formula1>
          <xm:sqref>AD6:AD9 AL8 AI7:AI9 I6 AL6 AO6 I8 AH6:AH9</xm:sqref>
        </x14:dataValidation>
        <x14:dataValidation type="list" allowBlank="1" showInputMessage="1" showErrorMessage="1" xr:uid="{00000000-0002-0000-0000-000007000000}">
          <x14:formula1>
            <xm:f>Parámetros!$B$84:$B$86</xm:f>
          </x14:formula1>
          <xm:sqref>AI4:AI6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20"/>
  <sheetViews>
    <sheetView topLeftCell="A7" workbookViewId="0">
      <selection activeCell="B13" sqref="B13"/>
    </sheetView>
  </sheetViews>
  <sheetFormatPr baseColWidth="10" defaultColWidth="11.42578125" defaultRowHeight="15" x14ac:dyDescent="0.25"/>
  <cols>
    <col min="1" max="1" width="36.7109375" bestFit="1" customWidth="1"/>
    <col min="2" max="2" width="14.7109375" bestFit="1" customWidth="1"/>
  </cols>
  <sheetData>
    <row r="1" spans="1:2" x14ac:dyDescent="0.25">
      <c r="A1" s="6" t="s">
        <v>130</v>
      </c>
    </row>
    <row r="2" spans="1:2" x14ac:dyDescent="0.25">
      <c r="A2" t="s">
        <v>131</v>
      </c>
      <c r="B2" t="s">
        <v>78</v>
      </c>
    </row>
    <row r="3" spans="1:2" x14ac:dyDescent="0.25">
      <c r="A3" t="s">
        <v>132</v>
      </c>
      <c r="B3" t="s">
        <v>133</v>
      </c>
    </row>
    <row r="4" spans="1:2" x14ac:dyDescent="0.25">
      <c r="A4" t="s">
        <v>134</v>
      </c>
      <c r="B4" t="s">
        <v>135</v>
      </c>
    </row>
    <row r="5" spans="1:2" x14ac:dyDescent="0.25">
      <c r="A5" s="5" t="s">
        <v>136</v>
      </c>
      <c r="B5" t="s">
        <v>133</v>
      </c>
    </row>
    <row r="6" spans="1:2" x14ac:dyDescent="0.25">
      <c r="A6" t="s">
        <v>137</v>
      </c>
      <c r="B6" t="s">
        <v>133</v>
      </c>
    </row>
    <row r="7" spans="1:2" x14ac:dyDescent="0.25">
      <c r="A7" s="5" t="s">
        <v>138</v>
      </c>
      <c r="B7" t="s">
        <v>135</v>
      </c>
    </row>
    <row r="8" spans="1:2" x14ac:dyDescent="0.25">
      <c r="A8" t="s">
        <v>139</v>
      </c>
      <c r="B8" t="s">
        <v>135</v>
      </c>
    </row>
    <row r="9" spans="1:2" x14ac:dyDescent="0.25">
      <c r="A9" s="5" t="s">
        <v>140</v>
      </c>
      <c r="B9" t="s">
        <v>135</v>
      </c>
    </row>
    <row r="10" spans="1:2" x14ac:dyDescent="0.25">
      <c r="A10" t="s">
        <v>141</v>
      </c>
      <c r="B10" t="s">
        <v>135</v>
      </c>
    </row>
    <row r="12" spans="1:2" x14ac:dyDescent="0.25">
      <c r="A12" s="6" t="s">
        <v>51</v>
      </c>
    </row>
    <row r="13" spans="1:2" x14ac:dyDescent="0.25">
      <c r="A13" t="s">
        <v>142</v>
      </c>
      <c r="B13">
        <v>2</v>
      </c>
    </row>
    <row r="14" spans="1:2" x14ac:dyDescent="0.25">
      <c r="A14" t="s">
        <v>143</v>
      </c>
      <c r="B14">
        <v>2</v>
      </c>
    </row>
    <row r="15" spans="1:2" x14ac:dyDescent="0.25">
      <c r="A15" t="s">
        <v>144</v>
      </c>
      <c r="B15">
        <v>2</v>
      </c>
    </row>
    <row r="16" spans="1:2" x14ac:dyDescent="0.25">
      <c r="A16" t="s">
        <v>145</v>
      </c>
      <c r="B16">
        <v>0</v>
      </c>
    </row>
    <row r="17" spans="1:2" x14ac:dyDescent="0.25">
      <c r="A17" t="s">
        <v>146</v>
      </c>
      <c r="B17">
        <v>1</v>
      </c>
    </row>
    <row r="18" spans="1:2" x14ac:dyDescent="0.25">
      <c r="A18" t="s">
        <v>147</v>
      </c>
      <c r="B18">
        <v>1</v>
      </c>
    </row>
    <row r="19" spans="1:2" x14ac:dyDescent="0.25">
      <c r="A19" t="s">
        <v>148</v>
      </c>
      <c r="B19">
        <v>1</v>
      </c>
    </row>
    <row r="20" spans="1:2" x14ac:dyDescent="0.25">
      <c r="A20" t="s">
        <v>149</v>
      </c>
      <c r="B20">
        <v>0</v>
      </c>
    </row>
    <row r="21" spans="1:2" x14ac:dyDescent="0.25">
      <c r="A21" t="s">
        <v>150</v>
      </c>
      <c r="B21">
        <v>0</v>
      </c>
    </row>
    <row r="22" spans="1:2" x14ac:dyDescent="0.25">
      <c r="A22" t="s">
        <v>151</v>
      </c>
      <c r="B22">
        <v>0</v>
      </c>
    </row>
    <row r="23" spans="1:2" x14ac:dyDescent="0.25">
      <c r="A23" t="s">
        <v>152</v>
      </c>
      <c r="B23">
        <v>0</v>
      </c>
    </row>
    <row r="24" spans="1:2" x14ac:dyDescent="0.25">
      <c r="A24" t="s">
        <v>153</v>
      </c>
      <c r="B24">
        <v>0</v>
      </c>
    </row>
    <row r="26" spans="1:2" x14ac:dyDescent="0.25">
      <c r="A26" s="6" t="s">
        <v>52</v>
      </c>
    </row>
    <row r="27" spans="1:2" x14ac:dyDescent="0.25">
      <c r="A27" t="s">
        <v>142</v>
      </c>
      <c r="B27">
        <v>2</v>
      </c>
    </row>
    <row r="28" spans="1:2" x14ac:dyDescent="0.25">
      <c r="A28" t="s">
        <v>143</v>
      </c>
      <c r="B28">
        <v>1</v>
      </c>
    </row>
    <row r="29" spans="1:2" x14ac:dyDescent="0.25">
      <c r="A29" t="s">
        <v>144</v>
      </c>
      <c r="B29">
        <v>0</v>
      </c>
    </row>
    <row r="30" spans="1:2" x14ac:dyDescent="0.25">
      <c r="A30" t="s">
        <v>145</v>
      </c>
      <c r="B30">
        <v>2</v>
      </c>
    </row>
    <row r="31" spans="1:2" x14ac:dyDescent="0.25">
      <c r="A31" t="s">
        <v>146</v>
      </c>
      <c r="B31">
        <v>1</v>
      </c>
    </row>
    <row r="32" spans="1:2" x14ac:dyDescent="0.25">
      <c r="A32" t="s">
        <v>147</v>
      </c>
      <c r="B32">
        <v>0</v>
      </c>
    </row>
    <row r="33" spans="1:2" x14ac:dyDescent="0.25">
      <c r="A33" t="s">
        <v>148</v>
      </c>
      <c r="B33">
        <v>0</v>
      </c>
    </row>
    <row r="34" spans="1:2" x14ac:dyDescent="0.25">
      <c r="A34" t="s">
        <v>149</v>
      </c>
      <c r="B34">
        <v>1</v>
      </c>
    </row>
    <row r="35" spans="1:2" x14ac:dyDescent="0.25">
      <c r="A35" t="s">
        <v>150</v>
      </c>
      <c r="B35">
        <v>0</v>
      </c>
    </row>
    <row r="36" spans="1:2" x14ac:dyDescent="0.25">
      <c r="A36" t="s">
        <v>151</v>
      </c>
      <c r="B36">
        <v>0</v>
      </c>
    </row>
    <row r="37" spans="1:2" x14ac:dyDescent="0.25">
      <c r="A37" t="s">
        <v>152</v>
      </c>
      <c r="B37">
        <v>0</v>
      </c>
    </row>
    <row r="38" spans="1:2" x14ac:dyDescent="0.25">
      <c r="A38" t="s">
        <v>153</v>
      </c>
      <c r="B38">
        <v>0</v>
      </c>
    </row>
    <row r="40" spans="1:2" x14ac:dyDescent="0.25">
      <c r="A40" t="s">
        <v>154</v>
      </c>
    </row>
    <row r="41" spans="1:2" x14ac:dyDescent="0.25">
      <c r="A41" t="s">
        <v>155</v>
      </c>
    </row>
    <row r="42" spans="1:2" x14ac:dyDescent="0.25">
      <c r="A42" t="s">
        <v>156</v>
      </c>
    </row>
    <row r="43" spans="1:2" x14ac:dyDescent="0.25">
      <c r="A43" t="s">
        <v>157</v>
      </c>
    </row>
    <row r="44" spans="1:2" x14ac:dyDescent="0.25">
      <c r="A44" t="s">
        <v>70</v>
      </c>
    </row>
    <row r="47" spans="1:2" x14ac:dyDescent="0.25">
      <c r="A47" t="s">
        <v>158</v>
      </c>
    </row>
    <row r="48" spans="1:2" x14ac:dyDescent="0.25">
      <c r="A48" t="s">
        <v>81</v>
      </c>
    </row>
    <row r="49" spans="1:2" x14ac:dyDescent="0.25">
      <c r="A49" t="s">
        <v>159</v>
      </c>
    </row>
    <row r="50" spans="1:2" x14ac:dyDescent="0.25">
      <c r="A50" t="s">
        <v>160</v>
      </c>
    </row>
    <row r="51" spans="1:2" x14ac:dyDescent="0.25">
      <c r="A51" t="s">
        <v>161</v>
      </c>
    </row>
    <row r="55" spans="1:2" x14ac:dyDescent="0.25">
      <c r="A55" s="6" t="s">
        <v>162</v>
      </c>
    </row>
    <row r="56" spans="1:2" x14ac:dyDescent="0.25">
      <c r="A56" t="s">
        <v>163</v>
      </c>
      <c r="B56" t="s">
        <v>164</v>
      </c>
    </row>
    <row r="57" spans="1:2" x14ac:dyDescent="0.25">
      <c r="A57" t="s">
        <v>165</v>
      </c>
      <c r="B57" t="s">
        <v>166</v>
      </c>
    </row>
    <row r="58" spans="1:2" x14ac:dyDescent="0.25">
      <c r="A58" t="s">
        <v>167</v>
      </c>
      <c r="B58" t="s">
        <v>159</v>
      </c>
    </row>
    <row r="59" spans="1:2" x14ac:dyDescent="0.25">
      <c r="A59" t="s">
        <v>168</v>
      </c>
      <c r="B59" t="s">
        <v>169</v>
      </c>
    </row>
    <row r="60" spans="1:2" x14ac:dyDescent="0.25">
      <c r="A60" t="s">
        <v>170</v>
      </c>
      <c r="B60" t="s">
        <v>171</v>
      </c>
    </row>
    <row r="61" spans="1:2" x14ac:dyDescent="0.25">
      <c r="A61" t="s">
        <v>172</v>
      </c>
      <c r="B61" t="s">
        <v>166</v>
      </c>
    </row>
    <row r="62" spans="1:2" x14ac:dyDescent="0.25">
      <c r="A62" t="s">
        <v>173</v>
      </c>
      <c r="B62" t="s">
        <v>174</v>
      </c>
    </row>
    <row r="63" spans="1:2" x14ac:dyDescent="0.25">
      <c r="A63" t="s">
        <v>175</v>
      </c>
      <c r="B63" t="s">
        <v>176</v>
      </c>
    </row>
    <row r="64" spans="1:2" x14ac:dyDescent="0.25">
      <c r="A64" t="s">
        <v>177</v>
      </c>
      <c r="B64" t="s">
        <v>178</v>
      </c>
    </row>
    <row r="65" spans="1:2" x14ac:dyDescent="0.25">
      <c r="A65" t="s">
        <v>179</v>
      </c>
      <c r="B65" t="s">
        <v>180</v>
      </c>
    </row>
    <row r="66" spans="1:2" x14ac:dyDescent="0.25">
      <c r="A66" t="s">
        <v>181</v>
      </c>
      <c r="B66" t="s">
        <v>182</v>
      </c>
    </row>
    <row r="67" spans="1:2" x14ac:dyDescent="0.25">
      <c r="A67" t="s">
        <v>183</v>
      </c>
      <c r="B67" t="s">
        <v>176</v>
      </c>
    </row>
    <row r="68" spans="1:2" x14ac:dyDescent="0.25">
      <c r="A68" t="s">
        <v>184</v>
      </c>
      <c r="B68" t="s">
        <v>185</v>
      </c>
    </row>
    <row r="69" spans="1:2" x14ac:dyDescent="0.25">
      <c r="A69" t="s">
        <v>186</v>
      </c>
      <c r="B69" t="s">
        <v>187</v>
      </c>
    </row>
    <row r="70" spans="1:2" x14ac:dyDescent="0.25">
      <c r="A70" t="s">
        <v>188</v>
      </c>
      <c r="B70" t="s">
        <v>189</v>
      </c>
    </row>
    <row r="71" spans="1:2" x14ac:dyDescent="0.25">
      <c r="A71" t="s">
        <v>190</v>
      </c>
      <c r="B71" t="s">
        <v>191</v>
      </c>
    </row>
    <row r="72" spans="1:2" x14ac:dyDescent="0.25">
      <c r="A72" t="s">
        <v>192</v>
      </c>
      <c r="B72" t="s">
        <v>178</v>
      </c>
    </row>
    <row r="73" spans="1:2" x14ac:dyDescent="0.25">
      <c r="A73" t="s">
        <v>193</v>
      </c>
      <c r="B73" t="s">
        <v>194</v>
      </c>
    </row>
    <row r="74" spans="1:2" x14ac:dyDescent="0.25">
      <c r="A74" t="s">
        <v>195</v>
      </c>
      <c r="B74" t="s">
        <v>196</v>
      </c>
    </row>
    <row r="75" spans="1:2" x14ac:dyDescent="0.25">
      <c r="A75" t="s">
        <v>197</v>
      </c>
      <c r="B75" t="s">
        <v>198</v>
      </c>
    </row>
    <row r="76" spans="1:2" x14ac:dyDescent="0.25">
      <c r="A76" t="s">
        <v>199</v>
      </c>
      <c r="B76" t="s">
        <v>171</v>
      </c>
    </row>
    <row r="77" spans="1:2" x14ac:dyDescent="0.25">
      <c r="A77" t="s">
        <v>200</v>
      </c>
      <c r="B77" t="s">
        <v>201</v>
      </c>
    </row>
    <row r="78" spans="1:2" x14ac:dyDescent="0.25">
      <c r="A78" t="s">
        <v>202</v>
      </c>
      <c r="B78" t="s">
        <v>189</v>
      </c>
    </row>
    <row r="79" spans="1:2" x14ac:dyDescent="0.25">
      <c r="A79" t="s">
        <v>203</v>
      </c>
      <c r="B79" t="s">
        <v>198</v>
      </c>
    </row>
    <row r="80" spans="1:2" x14ac:dyDescent="0.25">
      <c r="A80" t="s">
        <v>204</v>
      </c>
      <c r="B80" t="s">
        <v>205</v>
      </c>
    </row>
    <row r="83" spans="1:2" ht="60" x14ac:dyDescent="0.25">
      <c r="A83" s="7" t="s">
        <v>206</v>
      </c>
      <c r="B83" s="7" t="s">
        <v>207</v>
      </c>
    </row>
    <row r="84" spans="1:2" x14ac:dyDescent="0.25">
      <c r="A84" s="5" t="s">
        <v>79</v>
      </c>
      <c r="B84" t="s">
        <v>79</v>
      </c>
    </row>
    <row r="85" spans="1:2" x14ac:dyDescent="0.25">
      <c r="A85" t="s">
        <v>80</v>
      </c>
      <c r="B85" t="s">
        <v>208</v>
      </c>
    </row>
    <row r="86" spans="1:2" x14ac:dyDescent="0.25">
      <c r="B86" t="s">
        <v>80</v>
      </c>
    </row>
    <row r="88" spans="1:2" x14ac:dyDescent="0.25">
      <c r="A88" s="6" t="s">
        <v>31</v>
      </c>
    </row>
    <row r="89" spans="1:2" x14ac:dyDescent="0.25">
      <c r="A89" t="s">
        <v>71</v>
      </c>
    </row>
    <row r="90" spans="1:2" x14ac:dyDescent="0.25">
      <c r="A90" t="s">
        <v>209</v>
      </c>
    </row>
    <row r="92" spans="1:2" x14ac:dyDescent="0.25">
      <c r="A92" s="8" t="s">
        <v>56</v>
      </c>
    </row>
    <row r="93" spans="1:2" x14ac:dyDescent="0.25">
      <c r="A93" s="5" t="s">
        <v>210</v>
      </c>
    </row>
    <row r="94" spans="1:2" x14ac:dyDescent="0.25">
      <c r="A94" t="s">
        <v>82</v>
      </c>
    </row>
    <row r="95" spans="1:2" x14ac:dyDescent="0.25">
      <c r="A95" t="s">
        <v>211</v>
      </c>
    </row>
    <row r="96" spans="1:2" x14ac:dyDescent="0.25">
      <c r="A96" t="s">
        <v>121</v>
      </c>
    </row>
    <row r="98" spans="1:1" x14ac:dyDescent="0.25">
      <c r="A98" s="6" t="s">
        <v>212</v>
      </c>
    </row>
    <row r="99" spans="1:1" x14ac:dyDescent="0.25">
      <c r="A99" t="s">
        <v>213</v>
      </c>
    </row>
    <row r="100" spans="1:1" x14ac:dyDescent="0.25">
      <c r="A100" t="s">
        <v>214</v>
      </c>
    </row>
    <row r="101" spans="1:1" x14ac:dyDescent="0.25">
      <c r="A101" t="s">
        <v>215</v>
      </c>
    </row>
    <row r="102" spans="1:1" x14ac:dyDescent="0.25">
      <c r="A102" t="s">
        <v>216</v>
      </c>
    </row>
    <row r="103" spans="1:1" x14ac:dyDescent="0.25">
      <c r="A103" t="s">
        <v>217</v>
      </c>
    </row>
    <row r="104" spans="1:1" x14ac:dyDescent="0.25">
      <c r="A104" t="s">
        <v>218</v>
      </c>
    </row>
    <row r="105" spans="1:1" x14ac:dyDescent="0.25">
      <c r="A105" t="s">
        <v>219</v>
      </c>
    </row>
    <row r="106" spans="1:1" x14ac:dyDescent="0.25">
      <c r="A106" t="s">
        <v>220</v>
      </c>
    </row>
    <row r="107" spans="1:1" x14ac:dyDescent="0.25">
      <c r="A107" t="s">
        <v>221</v>
      </c>
    </row>
    <row r="108" spans="1:1" x14ac:dyDescent="0.25">
      <c r="A108" t="s">
        <v>222</v>
      </c>
    </row>
    <row r="109" spans="1:1" x14ac:dyDescent="0.25">
      <c r="A109" t="s">
        <v>223</v>
      </c>
    </row>
    <row r="110" spans="1:1" x14ac:dyDescent="0.25">
      <c r="A110" t="s">
        <v>62</v>
      </c>
    </row>
    <row r="111" spans="1:1" x14ac:dyDescent="0.25">
      <c r="A111" t="s">
        <v>224</v>
      </c>
    </row>
    <row r="112" spans="1:1" x14ac:dyDescent="0.25">
      <c r="A112" t="s">
        <v>225</v>
      </c>
    </row>
    <row r="113" spans="1:1" x14ac:dyDescent="0.25">
      <c r="A113" t="s">
        <v>226</v>
      </c>
    </row>
    <row r="114" spans="1:1" x14ac:dyDescent="0.25">
      <c r="A114" t="s">
        <v>227</v>
      </c>
    </row>
    <row r="115" spans="1:1" x14ac:dyDescent="0.25">
      <c r="A115" t="s">
        <v>228</v>
      </c>
    </row>
    <row r="117" spans="1:1" x14ac:dyDescent="0.25">
      <c r="A117" t="s">
        <v>229</v>
      </c>
    </row>
    <row r="118" spans="1:1" x14ac:dyDescent="0.25">
      <c r="A118" t="s">
        <v>78</v>
      </c>
    </row>
    <row r="119" spans="1:1" x14ac:dyDescent="0.25">
      <c r="A119" t="s">
        <v>133</v>
      </c>
    </row>
    <row r="120" spans="1:1" x14ac:dyDescent="0.25">
      <c r="A120" t="s">
        <v>135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Criterios impacto 3</vt:lpstr>
      <vt:lpstr>Criterios impacto 2</vt:lpstr>
      <vt:lpstr>Criterios impacto 1</vt:lpstr>
      <vt:lpstr>Matriz Riesgos</vt:lpstr>
      <vt:lpstr>Parámetros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 Gómez Petro</dc:creator>
  <cp:keywords/>
  <dc:description/>
  <cp:lastModifiedBy>Janeth Ontibon Moreno</cp:lastModifiedBy>
  <cp:revision/>
  <dcterms:created xsi:type="dcterms:W3CDTF">2019-05-14T13:58:21Z</dcterms:created>
  <dcterms:modified xsi:type="dcterms:W3CDTF">2023-09-15T19:25:24Z</dcterms:modified>
  <cp:category/>
  <cp:contentStatus/>
</cp:coreProperties>
</file>